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re-server\106_本庁_財政課\11財政部門\財政係\照会・通知（一般）\H29年度\【済】30.2.7平成28年度財政状況資料集の作成及び提出について\【財政状況資料集】_432067_玉名市_2016\"/>
    </mc:Choice>
  </mc:AlternateContent>
  <bookViews>
    <workbookView xWindow="240" yWindow="60" windowWidth="14940" windowHeight="7875"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definedNames>
    <definedName name="_xlnm.Print_Area" localSheetId="3">財政比較分析表!$A$1:$DP$97</definedName>
  </definedNames>
  <calcPr calcId="162913"/>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c r="AM35" i="9" s="1"/>
  <c r="AM36" i="9" s="1"/>
  <c r="BE34" i="9" l="1"/>
  <c r="BW34" i="9" s="1"/>
  <c r="BW35" i="9" l="1"/>
  <c r="BW36" i="9" s="1"/>
  <c r="BW37" i="9" s="1"/>
  <c r="BW38" i="9" s="1"/>
  <c r="CO34" i="9" s="1"/>
  <c r="CO35" i="9" s="1"/>
</calcChain>
</file>

<file path=xl/sharedStrings.xml><?xml version="1.0" encoding="utf-8"?>
<sst xmlns="http://schemas.openxmlformats.org/spreadsheetml/2006/main" count="992" uniqueCount="553">
  <si>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</si>
  <si>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</si>
  <si>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</si>
  <si>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</si>
  <si>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</si>
  <si>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</si>
  <si>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</si>
  <si>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</si>
  <si>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</si>
  <si>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</si>
  <si>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</si>
  <si>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</si>
  <si>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</si>
  <si>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</si>
  <si>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</si>
  <si>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</si>
  <si>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</si>
  <si>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</si>
  <si>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</si>
  <si>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</si>
  <si>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</si>
  <si>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</si>
  <si>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</si>
  <si>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</si>
  <si>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</si>
  <si>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</si>
  <si>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</si>
  <si>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</si>
  <si>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</si>
  <si>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</si>
  <si>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</si>
  <si>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</si>
  <si>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</si>
  <si>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</si>
  <si>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</si>
  <si>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</si>
  <si>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</si>
  <si>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</si>
  <si>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</si>
  <si>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</si>
  <si>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</si>
  <si>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</si>
  <si>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</si>
  <si>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</si>
  <si>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</si>
  <si>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</si>
  <si>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</si>
  <si>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</si>
  <si>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</si>
  <si>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</si>
  <si>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</si>
  <si>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</si>
  <si>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</si>
  <si>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</si>
  <si>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</si>
  <si>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</si>
  <si>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</si>
  <si>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</si>
  <si>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</si>
  <si>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</si>
  <si>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</si>
  <si>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</si>
  <si>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</si>
  <si>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</si>
  <si>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</si>
  <si>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</si>
  <si>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</si>
  <si>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</si>
  <si>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</si>
  <si>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</si>
  <si>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</si>
  <si>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</si>
  <si>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</si>
  <si>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</si>
  <si>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</si>
  <si>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</si>
  <si>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</si>
  <si>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</si>
  <si>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</si>
  <si>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</si>
  <si>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</si>
  <si>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</si>
  <si>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</si>
  <si>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</si>
  <si>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</si>
  <si>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</si>
  <si>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</si>
  <si>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</si>
  <si>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</si>
  <si>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</si>
  <si>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</si>
  <si>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</si>
  <si>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</si>
  <si>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</si>
  <si>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</si>
  <si>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</si>
  <si>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</si>
  <si>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</si>
  <si>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</si>
  <si>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</si>
  <si>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</si>
  <si>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</si>
  <si>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</si>
  <si>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</si>
  <si>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</si>
  <si>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</si>
  <si>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</si>
  <si>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</si>
  <si>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</si>
  <si>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</si>
  <si>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</si>
  <si>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</si>
  <si>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</si>
  <si>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</si>
  <si>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</si>
  <si>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</si>
  <si>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</si>
  <si>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</si>
  <si>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</si>
  <si>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</si>
  <si>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</si>
  <si>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</si>
  <si>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</si>
  <si>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</si>
  <si>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</si>
  <si>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</si>
  <si>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</si>
  <si>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</si>
  <si>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</si>
  <si>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</si>
  <si>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</si>
  <si>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</si>
  <si>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</si>
  <si>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</si>
  <si>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</si>
  <si>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</si>
  <si>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</si>
  <si>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</si>
  <si>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</si>
  <si>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</si>
  <si>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</si>
  <si>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</si>
  <si>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</si>
  <si>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</si>
  <si>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</si>
  <si>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</si>
  <si>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</si>
  <si>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</si>
  <si>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</si>
  <si>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</si>
  <si>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</si>
  <si>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</si>
  <si>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</si>
  <si>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</si>
  <si>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</si>
  <si>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</si>
  <si>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</si>
  <si>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</si>
  <si>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</si>
  <si>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</si>
  <si>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</si>
  <si>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</si>
  <si>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</si>
  <si>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</si>
  <si>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</si>
  <si>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</si>
  <si>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</si>
  <si>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</si>
  <si>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</si>
  <si>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</si>
  <si>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</si>
  <si>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</si>
  <si>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</si>
  <si>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</si>
  <si>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</si>
  <si>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</si>
  <si>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</si>
  <si>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</si>
  <si>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</si>
  <si>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</si>
  <si>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</si>
  <si>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</si>
  <si>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</si>
  <si>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</si>
  <si>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</si>
  <si>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</si>
  <si>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</si>
  <si>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</si>
  <si>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</si>
  <si>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</si>
  <si>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</si>
  <si>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</si>
  <si>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</si>
  <si>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</si>
  <si>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</si>
  <si>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</si>
  <si>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</si>
  <si>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熊本県玉名市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</si>
  <si>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</si>
  <si>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</si>
  <si>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</si>
  <si>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</si>
  <si>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</si>
  <si>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</si>
  <si>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</si>
  <si>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</si>
  <si>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</si>
  <si>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</si>
  <si>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</si>
  <si>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</si>
  <si>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</si>
  <si>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</si>
  <si>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</si>
  <si>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</si>
  <si>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</si>
  <si>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</si>
  <si>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</si>
  <si>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</si>
  <si>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</si>
  <si>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</si>
  <si>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</si>
  <si>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</si>
  <si>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</si>
  <si>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</si>
  <si>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</si>
  <si>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</si>
  <si>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</si>
  <si>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</si>
  <si>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</si>
  <si>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</si>
  <si>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</si>
  <si>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</si>
  <si>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</si>
  <si>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</si>
  <si>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</si>
  <si>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</si>
  <si>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</si>
  <si>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</si>
  <si>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</si>
  <si>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</si>
  <si>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</si>
  <si>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</si>
  <si>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</si>
  <si>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</si>
  <si>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</si>
  <si>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</si>
  <si>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</si>
  <si>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</si>
  <si>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</si>
  <si>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</si>
  <si>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</si>
  <si>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</si>
  <si>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</si>
  <si>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</si>
  <si>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</si>
  <si>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</si>
  <si>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</si>
  <si>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</si>
  <si>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</si>
  <si>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</si>
  <si>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</si>
  <si>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</si>
  <si>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</si>
  <si>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</si>
  <si>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</si>
  <si>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</si>
  <si>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</si>
  <si>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</si>
  <si>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</si>
  <si>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</si>
  <si>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</si>
  <si>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</si>
  <si>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</si>
  <si>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</si>
  <si>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</si>
  <si>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</si>
  <si>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</si>
  <si>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</si>
  <si>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</si>
  <si>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</si>
  <si>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</si>
  <si>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</si>
  <si>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</si>
  <si>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</si>
  <si>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</si>
  <si>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</si>
  <si>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</si>
  <si>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</si>
  <si>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</si>
  <si>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</si>
  <si>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</si>
  <si>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</si>
  <si>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</si>
  <si>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</si>
  <si>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</si>
  <si>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</si>
  <si>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</si>
  <si>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</si>
  <si>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</si>
  <si>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</si>
  <si>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</si>
  <si>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</si>
  <si>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</si>
  <si>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</si>
  <si>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</si>
  <si>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</si>
  <si>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</si>
  <si>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</si>
  <si>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</si>
  <si>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</si>
  <si>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</si>
  <si>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</si>
  <si>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</si>
  <si>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</si>
  <si>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</si>
  <si>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</si>
  <si>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</si>
  <si>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</si>
  <si>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</si>
  <si>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</si>
  <si>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</si>
  <si>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</si>
  <si>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</si>
  <si>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</si>
  <si>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</si>
  <si>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</si>
  <si>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</si>
  <si>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</si>
  <si>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</si>
  <si>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</si>
  <si>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</si>
  <si>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</si>
  <si>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</si>
  <si>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</si>
  <si>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</si>
  <si>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</si>
  <si>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</si>
  <si>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</si>
  <si>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</si>
  <si>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</si>
  <si>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</si>
  <si>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</si>
  <si>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</si>
  <si>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</si>
  <si>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</si>
  <si>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</si>
  <si>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熊本県玉名市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</si>
  <si>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</si>
  <si>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</si>
  <si>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</si>
  <si>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</si>
  <si>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</si>
  <si>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</si>
  <si>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</si>
  <si>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</si>
  <si>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</si>
  <si>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</si>
  <si>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</si>
  <si>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</si>
  <si>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</si>
  <si>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</si>
  <si>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</si>
  <si>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</si>
  <si>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</si>
  <si>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</si>
  <si>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</si>
  <si>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</si>
  <si>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九州新幹線渇水等被害対策事業特別会計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</si>
  <si>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</si>
  <si>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</si>
  <si>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</si>
  <si>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</si>
  <si>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</si>
  <si>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</si>
  <si>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</si>
  <si>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</si>
  <si>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</si>
  <si>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</si>
  <si>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</si>
  <si>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</si>
  <si>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</si>
  <si>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</si>
  <si>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</si>
  <si>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</si>
  <si>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</si>
  <si>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</si>
  <si>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</si>
  <si>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</si>
  <si>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</si>
  <si>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</si>
  <si>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</si>
  <si>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</si>
  <si>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</si>
  <si>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</si>
  <si>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</si>
  <si>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</si>
  <si>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</si>
  <si>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</si>
  <si>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</si>
  <si>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</si>
  <si>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</si>
  <si>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</si>
  <si>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</si>
  <si>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</si>
  <si>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</si>
  <si>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</si>
  <si>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</si>
  <si>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</si>
  <si>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</si>
  <si>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</si>
  <si>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</si>
  <si>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</si>
  <si>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</si>
  <si>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</si>
  <si>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</si>
  <si>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</si>
  <si>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</si>
  <si>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</si>
  <si>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</si>
  <si>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</si>
  <si>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</si>
  <si>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</si>
  <si>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</si>
  <si>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</si>
  <si>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</si>
  <si>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</si>
  <si>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</si>
  <si>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</si>
  <si>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</si>
  <si>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</si>
  <si>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</si>
  <si>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</si>
  <si>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</si>
  <si>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</si>
  <si>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</si>
  <si>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</si>
  <si>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</si>
  <si>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</si>
  <si>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</si>
  <si>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</si>
  <si>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</si>
  <si>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</si>
  <si>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</si>
  <si>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</si>
  <si>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</si>
  <si>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</si>
  <si>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</si>
  <si>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</si>
  <si>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</si>
  <si>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</si>
  <si>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</si>
  <si>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</si>
  <si>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</si>
  <si>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</si>
  <si>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</si>
  <si>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</si>
  <si>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</si>
  <si>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</si>
  <si>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</si>
  <si>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</si>
  <si>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</si>
  <si>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</si>
  <si>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</si>
  <si>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</si>
  <si>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</si>
  <si>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</si>
  <si>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</si>
  <si>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</si>
  <si>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</si>
  <si>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</si>
  <si>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</si>
  <si>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</si>
  <si>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</si>
  <si>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</si>
  <si>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</si>
  <si>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</si>
  <si>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</si>
  <si>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</si>
  <si>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</si>
  <si>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</si>
  <si>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</si>
  <si>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</si>
  <si>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</si>
  <si>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</si>
  <si>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</si>
  <si>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</si>
  <si>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</si>
  <si>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</si>
  <si>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</si>
  <si>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</si>
  <si>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</si>
  <si>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</si>
  <si>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</si>
  <si>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</si>
  <si>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</si>
  <si>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</si>
  <si>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</si>
  <si>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</si>
  <si>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</si>
  <si>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</si>
  <si>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</si>
  <si>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</si>
  <si>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</si>
  <si>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</si>
  <si>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</si>
  <si>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</si>
  <si>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</si>
  <si>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</si>
  <si>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</si>
  <si>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</si>
  <si>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</si>
  <si>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</si>
  <si>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</si>
  <si>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</si>
  <si>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</si>
  <si>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</si>
  <si>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</si>
  <si>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</si>
  <si>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</si>
  <si>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</si>
  <si>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</si>
  <si>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</si>
  <si>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</si>
  <si>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</si>
  <si>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</si>
  <si>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</si>
  <si>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1.40</t>
  </si>
  <si>
    <t>玉名市水道事業会計</t>
  </si>
  <si>
    <t>玉名市公共下水道事業会計</t>
  </si>
  <si>
    <t>一般会計</t>
  </si>
  <si>
    <t>玉名市国民健康保険事業特別会計</t>
  </si>
  <si>
    <t>▲ 0.58</t>
  </si>
  <si>
    <t>▲ 0.96</t>
  </si>
  <si>
    <t>玉名市介護保険事業特別会計</t>
  </si>
  <si>
    <t>玉名市農業集落排水事業会計</t>
  </si>
  <si>
    <t>九州新幹線渇水等被害対策事業特別会計</t>
  </si>
  <si>
    <t>玉名市浄化槽整備事業特別会計</t>
  </si>
  <si>
    <t>その他会計（赤字）</t>
  </si>
  <si>
    <t>▲ 0.05</t>
  </si>
  <si>
    <t>その他会計（黒字）</t>
  </si>
  <si>
    <t>熊本県市町村総合事務組合</t>
    <rPh sb="0" eb="3">
      <t>クマモトケン</t>
    </rPh>
    <rPh sb="3" eb="6">
      <t>シチョウソン</t>
    </rPh>
    <rPh sb="6" eb="8">
      <t>ソウゴウ</t>
    </rPh>
    <rPh sb="8" eb="10">
      <t>ジム</t>
    </rPh>
    <rPh sb="10" eb="12">
      <t>クミアイ</t>
    </rPh>
    <phoneticPr fontId="2"/>
  </si>
  <si>
    <t>公立玉名中央病院企業団</t>
    <rPh sb="0" eb="2">
      <t>コウリツ</t>
    </rPh>
    <rPh sb="2" eb="4">
      <t>タマナ</t>
    </rPh>
    <rPh sb="4" eb="6">
      <t>チュウオウ</t>
    </rPh>
    <rPh sb="6" eb="8">
      <t>ビョウイン</t>
    </rPh>
    <rPh sb="8" eb="10">
      <t>キギョウ</t>
    </rPh>
    <rPh sb="10" eb="11">
      <t>ダン</t>
    </rPh>
    <phoneticPr fontId="2"/>
  </si>
  <si>
    <t>有明広域行政事務組合</t>
    <rPh sb="0" eb="2">
      <t>アリアケ</t>
    </rPh>
    <rPh sb="2" eb="4">
      <t>コウイキ</t>
    </rPh>
    <rPh sb="4" eb="6">
      <t>ギョウセイ</t>
    </rPh>
    <rPh sb="6" eb="8">
      <t>ジム</t>
    </rPh>
    <rPh sb="8" eb="10">
      <t>クミアイ</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</si>
  <si>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</si>
  <si>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</si>
  <si>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玉名市自治振興公社</t>
    <rPh sb="0" eb="3">
      <t>タマナシ</t>
    </rPh>
    <rPh sb="3" eb="5">
      <t>ジチ</t>
    </rPh>
    <rPh sb="5" eb="7">
      <t>シンコウ</t>
    </rPh>
    <rPh sb="7" eb="9">
      <t>コウシャ</t>
    </rPh>
    <phoneticPr fontId="2"/>
  </si>
  <si>
    <t>有限会社横島町物産振興協会</t>
    <rPh sb="0" eb="2">
      <t>ユウゲン</t>
    </rPh>
    <rPh sb="2" eb="4">
      <t>カイシャ</t>
    </rPh>
    <rPh sb="4" eb="6">
      <t>ヨコシマ</t>
    </rPh>
    <rPh sb="6" eb="7">
      <t>マチ</t>
    </rPh>
    <rPh sb="7" eb="9">
      <t>ブッサン</t>
    </rPh>
    <rPh sb="9" eb="11">
      <t>シンコウ</t>
    </rPh>
    <rPh sb="11" eb="13">
      <t>キョウカイ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</si>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</sst>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c:ext xmlns:c16="http://schemas.microsoft.com/office/drawing/2014/chart" uri="{C3380CC4-5D6E-409C-BE32-E72D297353CC}">
              <c16:uniqueId val="{00000000-5663-4E9F-A73E-8E4AAC8187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58422</c:v>
                </c:pt>
                <c:pt idx="1">
                  <c:v>73459</c:v>
                </c:pt>
                <c:pt idx="2">
                  <c:v>89462</c:v>
                </c:pt>
                <c:pt idx="3">
                  <c:v>66360</c:v>
                </c:pt>
                <c:pt idx="4">
                  <c:v>98418</c:v>
                </c:pt>
              </c:numCache>
            </c:numRef>
          </c:val>
          <c:smooth val="0"/>
          <c:extLst>
            <c:ext xmlns:c16="http://schemas.microsoft.com/office/drawing/2014/chart" uri="{C3380CC4-5D6E-409C-BE32-E72D297353CC}">
              <c16:uniqueId val="{00000001-5663-4E9F-A73E-8E4AAC8187F3}"/>
            </c:ext>
          </c:extLst>
        </c:ser>
        <c:dLbls>
          <c:showLegendKey val="0"/>
          <c:showVal val="0"/>
          <c:showCatName val="0"/>
          <c:showSerName val="0"/>
          <c:showPercent val="0"/>
          <c:showBubbleSize val="0"/>
        </c:dLbls>
        <c:marker val="1"/>
        <c:smooth val="0"/>
        <c:axId val="112662400"/>
        <c:axId val="112668672"/>
      </c:lineChart>
      <c:catAx>
        <c:axId val="11266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68672"/>
        <c:crosses val="autoZero"/>
        <c:auto val="1"/>
        <c:lblAlgn val="ctr"/>
        <c:lblOffset val="100"/>
        <c:tickLblSkip val="1"/>
        <c:tickMarkSkip val="1"/>
        <c:noMultiLvlLbl val="0"/>
      </c:catAx>
      <c:valAx>
        <c:axId val="112668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6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20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5.08</c:v>
                </c:pt>
                <c:pt idx="1">
                  <c:v>6.78</c:v>
                </c:pt>
                <c:pt idx="2">
                  <c:v>5.98</c:v>
                </c:pt>
                <c:pt idx="3">
                  <c:v>6.06</c:v>
                </c:pt>
                <c:pt idx="4">
                  <c:v>6.41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28.27</c:v>
                </c:pt>
                <c:pt idx="1">
                  <c:v>30.41</c:v>
                </c:pt>
                <c:pt idx="2">
                  <c:v>33.9</c:v>
                </c:pt>
                <c:pt idx="3">
                  <c:v>35.51</c:v>
                </c:pt>
                <c:pt idx="4">
                  <c:v>34.340000000000003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202624"/>
        <c:axId val="12620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2.63</c:v>
                </c:pt>
                <c:pt idx="1">
                  <c:v>5.93</c:v>
                </c:pt>
                <c:pt idx="2">
                  <c:v>2.66</c:v>
                </c:pt>
                <c:pt idx="3">
                  <c:v>2.13</c:v>
                </c:pt>
                <c:pt idx="4">
                  <c:v>-1.4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202624"/>
        <c:axId val="126204544"/>
      </c:lineChart>
      <c:catAx>
        <c:axId val="12620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204544"/>
        <c:crosses val="autoZero"/>
        <c:auto val="1"/>
        <c:lblAlgn val="ctr"/>
        <c:lblOffset val="100"/>
        <c:tickLblSkip val="1"/>
        <c:tickMarkSkip val="1"/>
        <c:noMultiLvlLbl val="0"/>
      </c:catAx>
      <c:valAx>
        <c:axId val="12620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0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0.1</c:v>
                </c:pt>
                <c:pt idx="4">
                  <c:v>#N/A</c:v>
                </c:pt>
                <c:pt idx="5">
                  <c:v>0.04</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0.05</c:v>
                </c:pt>
                <c:pt idx="7">
                  <c:v>#N/A</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玉名市浄化槽整備事業特別会計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九州新幹線渇水等被害対策事業特別会計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0.11</c:v>
                </c:pt>
                <c:pt idx="4">
                  <c:v>#N/A</c:v>
                </c:pt>
                <c:pt idx="5">
                  <c:v>0.24</c:v>
                </c:pt>
                <c:pt idx="6">
                  <c:v>#N/A</c:v>
                </c:pt>
                <c:pt idx="7">
                  <c:v>0.14000000000000001</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0.45</c:v>
                </c:pt>
                <c:pt idx="4">
                  <c:v>#N/A</c:v>
                </c:pt>
                <c:pt idx="5">
                  <c:v>0.24</c:v>
                </c:pt>
                <c:pt idx="6">
                  <c:v>#N/A</c:v>
                </c:pt>
                <c:pt idx="7">
                  <c:v>0.43</c:v>
                </c:pt>
                <c:pt idx="8">
                  <c:v>#N/A</c:v>
                </c:pt>
                <c:pt idx="9">
                  <c:v>0.74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0.69</c:v>
                </c:pt>
                <c:pt idx="2">
                  <c:v>#N/A</c:v>
                </c:pt>
                <c:pt idx="3">
                  <c:v>0.61</c:v>
                </c:pt>
                <c:pt idx="4">
                  <c:v>#N/A</c:v>
                </c:pt>
                <c:pt idx="5">
                  <c:v>0.42</c:v>
                </c:pt>
                <c:pt idx="6">
                  <c:v>#N/A</c:v>
                </c:pt>
                <c:pt idx="7">
                  <c:v>0.96</c:v>
                </c:pt>
                <c:pt idx="8">
                  <c:v>#N/A</c:v>
                </c:pt>
                <c:pt idx="9">
                  <c:v>1.57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0.88</c:v>
                </c:pt>
                <c:pt idx="2">
                  <c:v>0.57999999999999996</c:v>
                </c:pt>
                <c:pt idx="3">
                  <c:v>#N/A</c:v>
                </c:pt>
                <c:pt idx="4">
                  <c:v>0.96</c:v>
                </c:pt>
                <c:pt idx="5">
                  <c:v>#N/A</c:v>
                </c:pt>
                <c:pt idx="6">
                  <c:v>#N/A</c:v>
                </c:pt>
                <c:pt idx="7">
                  <c:v>1.76</c:v>
                </c:pt>
                <c:pt idx="8">
                  <c:v>#N/A</c:v>
                </c:pt>
                <c:pt idx="9">
                  <c:v>3.46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4.8600000000000003</c:v>
                </c:pt>
                <c:pt idx="2">
                  <c:v>#N/A</c:v>
                </c:pt>
                <c:pt idx="3">
                  <c:v>6.66</c:v>
                </c:pt>
                <c:pt idx="4">
                  <c:v>#N/A</c:v>
                </c:pt>
                <c:pt idx="5">
                  <c:v>5.73</c:v>
                </c:pt>
                <c:pt idx="6">
                  <c:v>#N/A</c:v>
                </c:pt>
                <c:pt idx="7">
                  <c:v>5.91</c:v>
                </c:pt>
                <c:pt idx="8">
                  <c:v>#N/A</c:v>
                </c:pt>
                <c:pt idx="9">
                  <c:v>6.33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玉名市公共下水道事業会計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6.66</c:v>
                </c:pt>
                <c:pt idx="2">
                  <c:v>#N/A</c:v>
                </c:pt>
                <c:pt idx="3">
                  <c:v>7.59</c:v>
                </c:pt>
                <c:pt idx="4">
                  <c:v>#N/A</c:v>
                </c:pt>
                <c:pt idx="5">
                  <c:v>8.07</c:v>
                </c:pt>
                <c:pt idx="6">
                  <c:v>#N/A</c:v>
                </c:pt>
                <c:pt idx="7">
                  <c:v>7.88</c:v>
                </c:pt>
                <c:pt idx="8">
                  <c:v>#N/A</c:v>
                </c:pt>
                <c:pt idx="9">
                  <c:v>8.07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玉名市水道事業会計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7.86</c:v>
                </c:pt>
                <c:pt idx="2">
                  <c:v>#N/A</c:v>
                </c:pt>
                <c:pt idx="3">
                  <c:v>8.39</c:v>
                </c:pt>
                <c:pt idx="4">
                  <c:v>#N/A</c:v>
                </c:pt>
                <c:pt idx="5">
                  <c:v>8.26</c:v>
                </c:pt>
                <c:pt idx="6">
                  <c:v>#N/A</c:v>
                </c:pt>
                <c:pt idx="7">
                  <c:v>8.6</c:v>
                </c:pt>
                <c:pt idx="8">
                  <c:v>#N/A</c:v>
                </c:pt>
                <c:pt idx="9">
                  <c:v>8.67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10752"/>
        <c:axId val="2412544"/>
      </c:barChart>
      <c:catAx>
        <c:axId val="24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2544"/>
        <c:crosses val="autoZero"/>
        <c:auto val="1"/>
        <c:lblAlgn val="ctr"/>
        <c:lblOffset val="100"/>
        <c:tickLblSkip val="1"/>
        <c:tickMarkSkip val="1"/>
        <c:noMultiLvlLbl val="0"/>
      </c:catAx>
      <c:valAx>
        <c:axId val="241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22"/>
          <c:h val="0.63929618768328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2767</c:v>
                </c:pt>
                <c:pt idx="5">
                  <c:v>3025</c:v>
                </c:pt>
                <c:pt idx="8">
                  <c:v>3125</c:v>
                </c:pt>
                <c:pt idx="11">
                  <c:v>2952</c:v>
                </c:pt>
                <c:pt idx="14">
                  <c:v>2955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29</c:v>
                </c:pt>
                <c:pt idx="3">
                  <c:v>23</c:v>
                </c:pt>
                <c:pt idx="6">
                  <c:v>18</c:v>
                </c:pt>
                <c:pt idx="9">
                  <c:v>14</c:v>
                </c:pt>
                <c:pt idx="12">
                  <c:v>12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341</c:v>
                </c:pt>
                <c:pt idx="3">
                  <c:v>316</c:v>
                </c:pt>
                <c:pt idx="6">
                  <c:v>283</c:v>
                </c:pt>
                <c:pt idx="9">
                  <c:v>206</c:v>
                </c:pt>
                <c:pt idx="12">
                  <c:v>240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755</c:v>
                </c:pt>
                <c:pt idx="3">
                  <c:v>784</c:v>
                </c:pt>
                <c:pt idx="6">
                  <c:v>680</c:v>
                </c:pt>
                <c:pt idx="9">
                  <c:v>632</c:v>
                </c:pt>
                <c:pt idx="12">
                  <c:v>658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3397</c:v>
                </c:pt>
                <c:pt idx="3">
                  <c:v>3455</c:v>
                </c:pt>
                <c:pt idx="6">
                  <c:v>3462</c:v>
                </c:pt>
                <c:pt idx="9">
                  <c:v>3358</c:v>
                </c:pt>
                <c:pt idx="12">
                  <c:v>3308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281472"/>
        <c:axId val="11229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1755</c:v>
                </c:pt>
                <c:pt idx="2">
                  <c:v>#N/A</c:v>
                </c:pt>
                <c:pt idx="3">
                  <c:v>#N/A</c:v>
                </c:pt>
                <c:pt idx="4">
                  <c:v>1553</c:v>
                </c:pt>
                <c:pt idx="5">
                  <c:v>#N/A</c:v>
                </c:pt>
                <c:pt idx="6">
                  <c:v>#N/A</c:v>
                </c:pt>
                <c:pt idx="7">
                  <c:v>1318</c:v>
                </c:pt>
                <c:pt idx="8">
                  <c:v>#N/A</c:v>
                </c:pt>
                <c:pt idx="9">
                  <c:v>#N/A</c:v>
                </c:pt>
                <c:pt idx="10">
                  <c:v>1258</c:v>
                </c:pt>
                <c:pt idx="11">
                  <c:v>#N/A</c:v>
                </c:pt>
                <c:pt idx="12">
                  <c:v>#N/A</c:v>
                </c:pt>
                <c:pt idx="13">
                  <c:v>1263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281472"/>
        <c:axId val="112295936"/>
      </c:lineChart>
      <c:catAx>
        <c:axId val="11228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95936"/>
        <c:crosses val="autoZero"/>
        <c:auto val="1"/>
        <c:lblAlgn val="ctr"/>
        <c:lblOffset val="100"/>
        <c:tickLblSkip val="1"/>
        <c:tickMarkSkip val="1"/>
        <c:noMultiLvlLbl val="0"/>
      </c:catAx>
      <c:valAx>
        <c:axId val="11229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8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29"/>
          <c:h val="0.58918212773855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28493</c:v>
                </c:pt>
                <c:pt idx="5">
                  <c:v>28689</c:v>
                </c:pt>
                <c:pt idx="8">
                  <c:v>29107</c:v>
                </c:pt>
                <c:pt idx="11">
                  <c:v>28263</c:v>
                </c:pt>
                <c:pt idx="14">
                  <c:v>29867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3688</c:v>
                </c:pt>
                <c:pt idx="5">
                  <c:v>3093</c:v>
                </c:pt>
                <c:pt idx="8">
                  <c:v>3011</c:v>
                </c:pt>
                <c:pt idx="11">
                  <c:v>5817</c:v>
                </c:pt>
                <c:pt idx="14">
                  <c:v>1524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8153</c:v>
                </c:pt>
                <c:pt idx="5">
                  <c:v>9081</c:v>
                </c:pt>
                <c:pt idx="8">
                  <c:v>9226</c:v>
                </c:pt>
                <c:pt idx="11">
                  <c:v>9577</c:v>
                </c:pt>
                <c:pt idx="14">
                  <c:v>9284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4872</c:v>
                </c:pt>
                <c:pt idx="3">
                  <c:v>4962</c:v>
                </c:pt>
                <c:pt idx="6">
                  <c:v>4137</c:v>
                </c:pt>
                <c:pt idx="9">
                  <c:v>3743</c:v>
                </c:pt>
                <c:pt idx="12">
                  <c:v>2286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1875</c:v>
                </c:pt>
                <c:pt idx="3">
                  <c:v>1968</c:v>
                </c:pt>
                <c:pt idx="6">
                  <c:v>1913</c:v>
                </c:pt>
                <c:pt idx="9">
                  <c:v>1861</c:v>
                </c:pt>
                <c:pt idx="12">
                  <c:v>1982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10978</c:v>
                </c:pt>
                <c:pt idx="3">
                  <c:v>10866</c:v>
                </c:pt>
                <c:pt idx="6">
                  <c:v>9945</c:v>
                </c:pt>
                <c:pt idx="9">
                  <c:v>9072</c:v>
                </c:pt>
                <c:pt idx="12">
                  <c:v>7665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c:v>
                </c:pt>
                <c:pt idx="3">
                  <c:v>77</c:v>
                </c:pt>
                <c:pt idx="6">
                  <c:v>46</c:v>
                </c:pt>
                <c:pt idx="9">
                  <c:v>31</c:v>
                </c:pt>
                <c:pt idx="12">
                  <c:v>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31079</c:v>
                </c:pt>
                <c:pt idx="3">
                  <c:v>30273</c:v>
                </c:pt>
                <c:pt idx="6">
                  <c:v>30430</c:v>
                </c:pt>
                <c:pt idx="9">
                  <c:v>30335</c:v>
                </c:pt>
                <c:pt idx="12">
                  <c:v>31124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338752"/>
        <c:axId val="12735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8552</c:v>
                </c:pt>
                <c:pt idx="2">
                  <c:v>#N/A</c:v>
                </c:pt>
                <c:pt idx="3">
                  <c:v>#N/A</c:v>
                </c:pt>
                <c:pt idx="4">
                  <c:v>7283</c:v>
                </c:pt>
                <c:pt idx="5">
                  <c:v>#N/A</c:v>
                </c:pt>
                <c:pt idx="6">
                  <c:v>#N/A</c:v>
                </c:pt>
                <c:pt idx="7">
                  <c:v>5127</c:v>
                </c:pt>
                <c:pt idx="8">
                  <c:v>#N/A</c:v>
                </c:pt>
                <c:pt idx="9">
                  <c:v>#N/A</c:v>
                </c:pt>
                <c:pt idx="10">
                  <c:v>1387</c:v>
                </c:pt>
                <c:pt idx="11">
                  <c:v>#N/A</c:v>
                </c:pt>
                <c:pt idx="12">
                  <c:v>#N/A</c:v>
                </c:pt>
                <c:pt idx="13">
                  <c:v>2401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338752"/>
        <c:axId val="127357312"/>
      </c:lineChart>
      <c:catAx>
        <c:axId val="1273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57312"/>
        <c:crosses val="autoZero"/>
        <c:auto val="1"/>
        <c:lblAlgn val="ctr"/>
        <c:lblOffset val="100"/>
        <c:tickLblSkip val="1"/>
        <c:tickMarkSkip val="1"/>
        <c:noMultiLvlLbl val="0"/>
      </c:catAx>
      <c:valAx>
        <c:axId val="12735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・元利償還金は、過去に実施した繰上償還の影響により</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百万円の減額となった。公営企業の元利償還に対する繰入金は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百万円の増額となっており、主な要因は、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年度から水道事業会計に統合された簡易水道事業特別会計繰入金</a:t>
          </a:r>
          <a:r>
            <a:rPr kumimoji="1" lang="ja-JP" altLang="en-US" sz="1200">
              <a:solidFill>
                <a:sysClr val="windowText" lastClr="000000"/>
              </a:solidFill>
              <a:latin typeface="ＭＳ ゴシック" pitchFamily="49" charset="-128"/>
              <a:ea typeface="ＭＳ ゴシック" pitchFamily="49" charset="-128"/>
            </a:rPr>
            <a:t>が</a:t>
          </a:r>
          <a:r>
            <a:rPr kumimoji="1" lang="en-US" altLang="ja-JP" sz="1200">
              <a:solidFill>
                <a:sysClr val="windowText" lastClr="000000"/>
              </a:solidFill>
              <a:latin typeface="ＭＳ ゴシック" pitchFamily="49" charset="-128"/>
              <a:ea typeface="ＭＳ ゴシック" pitchFamily="49" charset="-128"/>
            </a:rPr>
            <a:t>14</a:t>
          </a:r>
          <a:r>
            <a:rPr kumimoji="1" lang="ja-JP" altLang="en-US" sz="1200">
              <a:solidFill>
                <a:sysClr val="windowText" lastClr="000000"/>
              </a:solidFill>
              <a:latin typeface="ＭＳ ゴシック" pitchFamily="49" charset="-128"/>
              <a:ea typeface="ＭＳ ゴシック" pitchFamily="49" charset="-128"/>
            </a:rPr>
            <a:t>百万円の減額となったものの、公共下水道事業会計繰入金が</a:t>
          </a:r>
          <a:r>
            <a:rPr kumimoji="1" lang="en-US" altLang="ja-JP" sz="1200">
              <a:solidFill>
                <a:sysClr val="windowText" lastClr="000000"/>
              </a:solidFill>
              <a:latin typeface="ＭＳ ゴシック" pitchFamily="49" charset="-128"/>
              <a:ea typeface="ＭＳ ゴシック" pitchFamily="49" charset="-128"/>
            </a:rPr>
            <a:t>33</a:t>
          </a:r>
          <a:r>
            <a:rPr kumimoji="1" lang="ja-JP" altLang="en-US" sz="1200">
              <a:solidFill>
                <a:sysClr val="windowText" lastClr="000000"/>
              </a:solidFill>
              <a:latin typeface="ＭＳ ゴシック" pitchFamily="49" charset="-128"/>
              <a:ea typeface="ＭＳ ゴシック" pitchFamily="49" charset="-128"/>
            </a:rPr>
            <a:t>百万円の増額となったことなどである。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また、一部事務組合等が起こした</a:t>
          </a:r>
          <a:r>
            <a:rPr kumimoji="1" lang="ja-JP" altLang="en-US" sz="1200">
              <a:latin typeface="ＭＳ ゴシック" pitchFamily="49" charset="-128"/>
              <a:ea typeface="ＭＳ ゴシック" pitchFamily="49" charset="-128"/>
            </a:rPr>
            <a:t>地方債の元利償還に対する負担等も</a:t>
          </a:r>
          <a:r>
            <a:rPr kumimoji="1" lang="en-US" altLang="ja-JP" sz="1200">
              <a:latin typeface="ＭＳ ゴシック" pitchFamily="49" charset="-128"/>
              <a:ea typeface="ＭＳ ゴシック" pitchFamily="49" charset="-128"/>
            </a:rPr>
            <a:t>34</a:t>
          </a:r>
          <a:r>
            <a:rPr kumimoji="1" lang="ja-JP" altLang="en-US" sz="1200">
              <a:latin typeface="ＭＳ ゴシック" pitchFamily="49" charset="-128"/>
              <a:ea typeface="ＭＳ ゴシック" pitchFamily="49" charset="-128"/>
            </a:rPr>
            <a:t>百万円の増額となった。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合併特例債・臨時財政対策債の償還開始に伴い、今後も元利償還金は増加していくため、計画的な地方債発行に努め、比率の抑制を図っていく。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・一般会計等に係る地方債の現在高は、</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年度から庁舎整備事業や学校規模適正化事業等の普通建設事業により増加しており、</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年度は前年度と比較して</a:t>
          </a:r>
          <a:r>
            <a:rPr kumimoji="1" lang="en-US" altLang="ja-JP" sz="1200">
              <a:latin typeface="ＭＳ ゴシック" pitchFamily="49" charset="-128"/>
              <a:ea typeface="ＭＳ ゴシック" pitchFamily="49" charset="-128"/>
            </a:rPr>
            <a:t>789</a:t>
          </a:r>
          <a:r>
            <a:rPr kumimoji="1" lang="ja-JP" altLang="en-US" sz="1200">
              <a:latin typeface="ＭＳ ゴシック" pitchFamily="49" charset="-128"/>
              <a:ea typeface="ＭＳ ゴシック" pitchFamily="49" charset="-128"/>
            </a:rPr>
            <a:t>百万円の増となった。公営企業債等繰入見込額は減額となっており、公共下水道事業会計の</a:t>
          </a:r>
          <a:r>
            <a:rPr kumimoji="1" lang="en-US" altLang="ja-JP" sz="1200">
              <a:latin typeface="ＭＳ ゴシック" pitchFamily="49" charset="-128"/>
              <a:ea typeface="ＭＳ ゴシック" pitchFamily="49" charset="-128"/>
            </a:rPr>
            <a:t>796</a:t>
          </a:r>
          <a:r>
            <a:rPr kumimoji="1" lang="ja-JP" altLang="en-US" sz="1200">
              <a:latin typeface="ＭＳ ゴシック" pitchFamily="49" charset="-128"/>
              <a:ea typeface="ＭＳ ゴシック" pitchFamily="49" charset="-128"/>
            </a:rPr>
            <a:t>百万円の減が主な要因である。退職手当負担見込額は職員数の削減により</a:t>
          </a:r>
          <a:r>
            <a:rPr kumimoji="1" lang="en-US" altLang="ja-JP" sz="1200">
              <a:latin typeface="ＭＳ ゴシック" pitchFamily="49" charset="-128"/>
              <a:ea typeface="ＭＳ ゴシック" pitchFamily="49" charset="-128"/>
            </a:rPr>
            <a:t>1,457</a:t>
          </a:r>
          <a:r>
            <a:rPr kumimoji="1" lang="ja-JP" altLang="en-US" sz="1200">
              <a:latin typeface="ＭＳ ゴシック" pitchFamily="49" charset="-128"/>
              <a:ea typeface="ＭＳ ゴシック" pitchFamily="49" charset="-128"/>
            </a:rPr>
            <a:t>百万円の減額となった。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充当可能財源については、国民健康保険事業会計への繰出金（赤字補てん分）や</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年熊本地震の発生に伴う復旧経費等に財政調整基金を</a:t>
          </a:r>
          <a:r>
            <a:rPr kumimoji="1" lang="en-US" altLang="ja-JP" sz="1200">
              <a:solidFill>
                <a:sysClr val="windowText" lastClr="000000"/>
              </a:solidFill>
              <a:latin typeface="ＭＳ ゴシック" pitchFamily="49" charset="-128"/>
              <a:ea typeface="ＭＳ ゴシック" pitchFamily="49" charset="-128"/>
            </a:rPr>
            <a:t>880</a:t>
          </a:r>
          <a:r>
            <a:rPr kumimoji="1" lang="ja-JP" altLang="en-US" sz="1200">
              <a:solidFill>
                <a:sysClr val="windowText" lastClr="000000"/>
              </a:solidFill>
              <a:latin typeface="ＭＳ ゴシック" pitchFamily="49" charset="-128"/>
              <a:ea typeface="ＭＳ ゴシック" pitchFamily="49" charset="-128"/>
            </a:rPr>
            <a:t>百万円取崩した</a:t>
          </a:r>
          <a:r>
            <a:rPr kumimoji="1" lang="ja-JP" altLang="en-US" sz="1200">
              <a:latin typeface="ＭＳ ゴシック" pitchFamily="49" charset="-128"/>
              <a:ea typeface="ＭＳ ゴシック" pitchFamily="49" charset="-128"/>
            </a:rPr>
            <a:t>ことで減少している。充当可能特定歳入では、都市計画税収の充当可能額が</a:t>
          </a:r>
          <a:r>
            <a:rPr kumimoji="1" lang="en-US" altLang="ja-JP" sz="1200">
              <a:latin typeface="ＭＳ ゴシック" pitchFamily="49" charset="-128"/>
              <a:ea typeface="ＭＳ ゴシック" pitchFamily="49" charset="-128"/>
            </a:rPr>
            <a:t>4,268</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早期健全化基準以内となっているが、市債の計画的な発行や繰上償還を行うなどして公債費の将来負担の軽減を図ることが必要である。また、財政調整基金については、標準財政規模の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％の維持を目安に計画的な財政運営に努めていく。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0.1</a:t>
          </a:r>
          <a:r>
            <a:rPr kumimoji="1" lang="ja-JP" altLang="en-US" sz="1300">
              <a:latin typeface="ＭＳ Ｐゴシック"/>
            </a:rPr>
            <a:t>ポイントの増となったものの、依然として類似団体平均を</a:t>
          </a:r>
          <a:r>
            <a:rPr kumimoji="1" lang="en-US" altLang="ja-JP" sz="1300">
              <a:latin typeface="ＭＳ Ｐゴシック"/>
            </a:rPr>
            <a:t>0.08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が減少する中において少子高齢化は年々進んでおり、より効率的な行財政運営に努めていく必要がある。企業誘致や定住化の促進、子育て支援策、使用料・手数料の見直しによる適正化、市税の徴収強化等の様々な方策により自主財源の確保及び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a:t>
          </a:r>
          <a:r>
            <a:rPr kumimoji="1" lang="en-US" altLang="ja-JP" sz="1100">
              <a:latin typeface="+mn-ea"/>
              <a:ea typeface="+mn-ea"/>
            </a:rPr>
            <a:t>27</a:t>
          </a:r>
          <a:r>
            <a:rPr kumimoji="1" lang="ja-JP" altLang="en-US" sz="1100">
              <a:latin typeface="+mn-ea"/>
              <a:ea typeface="+mn-ea"/>
            </a:rPr>
            <a:t>年度までは人件費の削減等により減少傾向だったが、</a:t>
          </a:r>
          <a:r>
            <a:rPr kumimoji="1" lang="en-US" altLang="ja-JP" sz="1100">
              <a:latin typeface="+mn-ea"/>
              <a:ea typeface="+mn-ea"/>
            </a:rPr>
            <a:t>28</a:t>
          </a:r>
          <a:r>
            <a:rPr kumimoji="1" lang="ja-JP" altLang="en-US" sz="1100">
              <a:latin typeface="+mn-ea"/>
              <a:ea typeface="+mn-ea"/>
            </a:rPr>
            <a:t>年度は対前年度比で</a:t>
          </a:r>
          <a:r>
            <a:rPr kumimoji="1" lang="en-US" altLang="ja-JP" sz="1100">
              <a:latin typeface="+mn-ea"/>
              <a:ea typeface="+mn-ea"/>
            </a:rPr>
            <a:t>2.4</a:t>
          </a:r>
          <a:r>
            <a:rPr kumimoji="1" lang="ja-JP" altLang="en-US" sz="1100">
              <a:latin typeface="+mn-ea"/>
              <a:ea typeface="+mn-ea"/>
            </a:rPr>
            <a:t>ポイント増加した。主な要因として、</a:t>
          </a:r>
          <a:r>
            <a:rPr kumimoji="1" lang="ja-JP" altLang="ja-JP" sz="1100">
              <a:solidFill>
                <a:schemeClr val="dk1"/>
              </a:solidFill>
              <a:latin typeface="+mn-ea"/>
              <a:ea typeface="+mn-ea"/>
              <a:cs typeface="+mn-cs"/>
            </a:rPr>
            <a:t>扶助費や物件費、維持補修費等が伸び</a:t>
          </a:r>
          <a:r>
            <a:rPr kumimoji="1" lang="ja-JP" altLang="en-US" sz="1100">
              <a:solidFill>
                <a:schemeClr val="dk1"/>
              </a:solidFill>
              <a:latin typeface="+mn-ea"/>
              <a:ea typeface="+mn-ea"/>
              <a:cs typeface="+mn-cs"/>
            </a:rPr>
            <a:t>たことが挙げられる。しかし、歳出の伸び以上に</a:t>
          </a:r>
          <a:r>
            <a:rPr kumimoji="1" lang="ja-JP" altLang="ja-JP" sz="1100">
              <a:solidFill>
                <a:schemeClr val="dk1"/>
              </a:solidFill>
              <a:latin typeface="+mn-ea"/>
              <a:ea typeface="+mn-ea"/>
              <a:cs typeface="+mn-cs"/>
            </a:rPr>
            <a:t>経常一般財源が</a:t>
          </a:r>
          <a:r>
            <a:rPr kumimoji="1" lang="en-US" altLang="ja-JP" sz="1100">
              <a:solidFill>
                <a:schemeClr val="dk1"/>
              </a:solidFill>
              <a:latin typeface="+mn-ea"/>
              <a:ea typeface="+mn-ea"/>
              <a:cs typeface="+mn-cs"/>
            </a:rPr>
            <a:t>384</a:t>
          </a:r>
          <a:r>
            <a:rPr kumimoji="1" lang="ja-JP" altLang="ja-JP" sz="1100">
              <a:solidFill>
                <a:schemeClr val="dk1"/>
              </a:solidFill>
              <a:latin typeface="+mn-ea"/>
              <a:ea typeface="+mn-ea"/>
              <a:cs typeface="+mn-cs"/>
            </a:rPr>
            <a:t>百万円減となったことが大きく影響している。</a:t>
          </a:r>
          <a:r>
            <a:rPr kumimoji="1" lang="ja-JP" altLang="en-US" sz="1100">
              <a:solidFill>
                <a:schemeClr val="dk1"/>
              </a:solidFill>
              <a:latin typeface="+mn-ea"/>
              <a:ea typeface="+mn-ea"/>
              <a:cs typeface="+mn-cs"/>
            </a:rPr>
            <a:t>一般財源は地方税は約</a:t>
          </a:r>
          <a:r>
            <a:rPr kumimoji="1" lang="en-US" altLang="ja-JP" sz="1100">
              <a:solidFill>
                <a:schemeClr val="dk1"/>
              </a:solidFill>
              <a:latin typeface="+mn-ea"/>
              <a:ea typeface="+mn-ea"/>
              <a:cs typeface="+mn-cs"/>
            </a:rPr>
            <a:t>204</a:t>
          </a:r>
          <a:r>
            <a:rPr kumimoji="1" lang="ja-JP" altLang="en-US" sz="1100">
              <a:solidFill>
                <a:schemeClr val="dk1"/>
              </a:solidFill>
              <a:latin typeface="+mn-ea"/>
              <a:ea typeface="+mn-ea"/>
              <a:cs typeface="+mn-cs"/>
            </a:rPr>
            <a:t>百万円増加したが、普通交付税や地方消費税交付金等で約</a:t>
          </a:r>
          <a:r>
            <a:rPr kumimoji="1" lang="en-US" altLang="ja-JP" sz="1100">
              <a:solidFill>
                <a:schemeClr val="dk1"/>
              </a:solidFill>
              <a:latin typeface="+mn-ea"/>
              <a:ea typeface="+mn-ea"/>
              <a:cs typeface="+mn-cs"/>
            </a:rPr>
            <a:t>588</a:t>
          </a:r>
          <a:r>
            <a:rPr kumimoji="1" lang="ja-JP" altLang="en-US" sz="1100">
              <a:solidFill>
                <a:schemeClr val="dk1"/>
              </a:solidFill>
              <a:latin typeface="+mn-ea"/>
              <a:ea typeface="+mn-ea"/>
              <a:cs typeface="+mn-cs"/>
            </a:rPr>
            <a:t>百万円の減となっている。</a:t>
          </a:r>
          <a:endParaRPr kumimoji="1" lang="en-US" altLang="ja-JP" sz="1100">
            <a:solidFill>
              <a:schemeClr val="dk1"/>
            </a:solidFill>
            <a:latin typeface="+mn-ea"/>
            <a:ea typeface="+mn-ea"/>
            <a:cs typeface="+mn-cs"/>
          </a:endParaRPr>
        </a:p>
        <a:p>
          <a:r>
            <a:rPr kumimoji="1" lang="ja-JP" altLang="ja-JP" sz="1100">
              <a:solidFill>
                <a:schemeClr val="dk1"/>
              </a:solidFill>
              <a:latin typeface="+mn-ea"/>
              <a:ea typeface="+mn-ea"/>
              <a:cs typeface="+mn-cs"/>
            </a:rPr>
            <a:t>　今後</a:t>
          </a:r>
          <a:r>
            <a:rPr kumimoji="1" lang="ja-JP" altLang="en-US" sz="1100">
              <a:solidFill>
                <a:schemeClr val="dk1"/>
              </a:solidFill>
              <a:latin typeface="+mn-ea"/>
              <a:ea typeface="+mn-ea"/>
              <a:cs typeface="+mn-cs"/>
            </a:rPr>
            <a:t>は</a:t>
          </a:r>
          <a:r>
            <a:rPr kumimoji="1" lang="ja-JP" altLang="ja-JP" sz="1100">
              <a:solidFill>
                <a:schemeClr val="dk1"/>
              </a:solidFill>
              <a:latin typeface="+mn-ea"/>
              <a:ea typeface="+mn-ea"/>
              <a:cs typeface="+mn-cs"/>
            </a:rPr>
            <a:t>、</a:t>
          </a:r>
          <a:r>
            <a:rPr kumimoji="1" lang="ja-JP" altLang="en-US" sz="1100">
              <a:solidFill>
                <a:schemeClr val="dk1"/>
              </a:solidFill>
              <a:latin typeface="+mn-ea"/>
              <a:ea typeface="+mn-ea"/>
              <a:cs typeface="+mn-cs"/>
            </a:rPr>
            <a:t>普通交付税が合併算定替の縮減期間に入っており</a:t>
          </a:r>
          <a:r>
            <a:rPr kumimoji="1" lang="en-US" altLang="ja-JP" sz="1100">
              <a:solidFill>
                <a:schemeClr val="dk1"/>
              </a:solidFill>
              <a:latin typeface="+mn-ea"/>
              <a:ea typeface="+mn-ea"/>
              <a:cs typeface="+mn-cs"/>
            </a:rPr>
            <a:t>32</a:t>
          </a:r>
          <a:r>
            <a:rPr kumimoji="1" lang="ja-JP" altLang="en-US" sz="1100">
              <a:solidFill>
                <a:schemeClr val="dk1"/>
              </a:solidFill>
              <a:latin typeface="+mn-ea"/>
              <a:ea typeface="+mn-ea"/>
              <a:cs typeface="+mn-cs"/>
            </a:rPr>
            <a:t>年度まで減額されるため厳しい財政運営となってくる。</a:t>
          </a:r>
          <a:r>
            <a:rPr kumimoji="1" lang="ja-JP" altLang="ja-JP" sz="1100">
              <a:solidFill>
                <a:schemeClr val="dk1"/>
              </a:solidFill>
              <a:latin typeface="+mn-ea"/>
              <a:ea typeface="+mn-ea"/>
              <a:cs typeface="+mn-cs"/>
            </a:rPr>
            <a:t>業務効率化による</a:t>
          </a:r>
          <a:r>
            <a:rPr kumimoji="1" lang="ja-JP" altLang="en-US" sz="1100">
              <a:solidFill>
                <a:schemeClr val="dk1"/>
              </a:solidFill>
              <a:latin typeface="+mn-ea"/>
              <a:ea typeface="+mn-ea"/>
              <a:cs typeface="+mn-cs"/>
            </a:rPr>
            <a:t>人件費抑制や各種団体への負担金・補助金の見直し等を行い経常経費の削減に努める一方で、市税の適正な賦課徴収や使用料・手数料の適正化など経常収入の確保にも努めてい</a:t>
          </a:r>
          <a:r>
            <a:rPr kumimoji="1" lang="ja-JP" altLang="ja-JP" sz="1100">
              <a:solidFill>
                <a:schemeClr val="dk1"/>
              </a:solidFill>
              <a:latin typeface="+mn-ea"/>
              <a:ea typeface="+mn-ea"/>
              <a:cs typeface="+mn-cs"/>
            </a:rPr>
            <a:t>く</a:t>
          </a:r>
          <a:r>
            <a:rPr kumimoji="1" lang="ja-JP" altLang="ja-JP" sz="1100">
              <a:solidFill>
                <a:schemeClr val="dk1"/>
              </a:solidFill>
              <a:latin typeface="+mn-lt"/>
              <a:ea typeface="+mn-ea"/>
              <a:cs typeface="+mn-cs"/>
            </a:rPr>
            <a:t>。</a:t>
          </a:r>
          <a:endParaRPr lang="ja-JP" altLang="ja-JP" sz="11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41910</xdr:rowOff>
    </xdr:to>
    <xdr:cxnSp macro="">
      <xdr:nvCxnSpPr>
        <xdr:cNvPr id="131" name="直線コネクタ 130"/>
        <xdr:cNvCxnSpPr/>
      </xdr:nvCxnSpPr>
      <xdr:spPr>
        <a:xfrm>
          <a:off x="4114800" y="1065022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157056</xdr:rowOff>
    </xdr:to>
    <xdr:cxnSp macro="">
      <xdr:nvCxnSpPr>
        <xdr:cNvPr id="134" name="直線コネクタ 133"/>
        <xdr:cNvCxnSpPr/>
      </xdr:nvCxnSpPr>
      <xdr:spPr>
        <a:xfrm flipV="1">
          <a:off x="3225800" y="106502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62</xdr:row>
      <xdr:rowOff>157056</xdr:rowOff>
    </xdr:to>
    <xdr:cxnSp macro="">
      <xdr:nvCxnSpPr>
        <xdr:cNvPr id="137" name="直線コネクタ 136"/>
        <xdr:cNvCxnSpPr/>
      </xdr:nvCxnSpPr>
      <xdr:spPr>
        <a:xfrm>
          <a:off x="2336800" y="1073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62</xdr:row>
      <xdr:rowOff>140970</xdr:rowOff>
    </xdr:to>
    <xdr:cxnSp macro="">
      <xdr:nvCxnSpPr>
        <xdr:cNvPr id="140" name="直線コネクタ 139"/>
        <xdr:cNvCxnSpPr/>
      </xdr:nvCxnSpPr>
      <xdr:spPr>
        <a:xfrm flipV="1">
          <a:off x="1447800" y="1073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0" name="円/楕円 149"/>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1"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2" name="円/楕円 151"/>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3" name="テキスト ボックス 152"/>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4" name="円/楕円 153"/>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5" name="テキスト ボックス 154"/>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6" name="円/楕円 155"/>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7" name="テキスト ボックス 156"/>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8" name="円/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9" name="テキスト ボックス 158"/>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a:t>
          </a:r>
          <a:r>
            <a:rPr kumimoji="1" lang="en-US" altLang="ja-JP" sz="1300">
              <a:latin typeface="ＭＳ Ｐゴシック"/>
            </a:rPr>
            <a:t>29,901</a:t>
          </a:r>
          <a:r>
            <a:rPr kumimoji="1" lang="ja-JP" altLang="en-US" sz="1300">
              <a:latin typeface="ＭＳ Ｐゴシック"/>
            </a:rPr>
            <a:t>円低くなっているが、ごみ処理業務や消防業務を一部事務組合で行っているため、一部事務組合負担金のうち人件費や物件費に充当される部分を振り替えると実際の額は増加する。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年度は対前年度比で</a:t>
          </a:r>
          <a:r>
            <a:rPr kumimoji="1" lang="en-US" altLang="ja-JP" sz="1300">
              <a:latin typeface="ＭＳ Ｐゴシック"/>
            </a:rPr>
            <a:t>1,348</a:t>
          </a:r>
          <a:r>
            <a:rPr kumimoji="1" lang="ja-JP" altLang="en-US" sz="1300">
              <a:latin typeface="ＭＳ Ｐゴシック"/>
            </a:rPr>
            <a:t>円増となっており、</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a:t>
          </a:r>
          <a:r>
            <a:rPr kumimoji="1" lang="ja-JP" altLang="en-US" sz="1300">
              <a:latin typeface="ＭＳ Ｐゴシック"/>
            </a:rPr>
            <a:t>熊本地震の影響による被災住宅解体処理業務等の委託料の増加などが挙げられる。</a:t>
          </a:r>
          <a:endParaRPr kumimoji="1" lang="en-US" altLang="ja-JP" sz="1300">
            <a:latin typeface="ＭＳ Ｐゴシック"/>
          </a:endParaRPr>
        </a:p>
        <a:p>
          <a:r>
            <a:rPr kumimoji="1" lang="ja-JP" altLang="en-US" sz="1200">
              <a:solidFill>
                <a:schemeClr val="dk1"/>
              </a:solidFill>
              <a:latin typeface="+mn-ea"/>
              <a:ea typeface="+mn-ea"/>
              <a:cs typeface="+mn-cs"/>
            </a:rPr>
            <a:t>　今後は、</a:t>
          </a:r>
          <a:r>
            <a:rPr kumimoji="1" lang="ja-JP" altLang="ja-JP" sz="1200">
              <a:solidFill>
                <a:schemeClr val="dk1"/>
              </a:solidFill>
              <a:latin typeface="+mn-ea"/>
              <a:ea typeface="+mn-ea"/>
              <a:cs typeface="+mn-cs"/>
            </a:rPr>
            <a:t>玉名市第</a:t>
          </a:r>
          <a:r>
            <a:rPr kumimoji="1" lang="en-US" altLang="ja-JP" sz="1200">
              <a:solidFill>
                <a:schemeClr val="dk1"/>
              </a:solidFill>
              <a:latin typeface="+mn-ea"/>
              <a:ea typeface="+mn-ea"/>
              <a:cs typeface="+mn-cs"/>
            </a:rPr>
            <a:t>3</a:t>
          </a:r>
          <a:r>
            <a:rPr kumimoji="1" lang="ja-JP" altLang="ja-JP" sz="1200">
              <a:solidFill>
                <a:schemeClr val="dk1"/>
              </a:solidFill>
              <a:latin typeface="+mn-ea"/>
              <a:ea typeface="+mn-ea"/>
              <a:cs typeface="+mn-cs"/>
            </a:rPr>
            <a:t>次行政改革大綱（平成</a:t>
          </a:r>
          <a:r>
            <a:rPr kumimoji="1" lang="en-US" altLang="ja-JP" sz="1200">
              <a:solidFill>
                <a:schemeClr val="dk1"/>
              </a:solidFill>
              <a:latin typeface="+mn-ea"/>
              <a:ea typeface="+mn-ea"/>
              <a:cs typeface="+mn-cs"/>
            </a:rPr>
            <a:t>29</a:t>
          </a:r>
          <a:r>
            <a:rPr kumimoji="1" lang="ja-JP" altLang="ja-JP" sz="1200">
              <a:solidFill>
                <a:schemeClr val="dk1"/>
              </a:solidFill>
              <a:latin typeface="+mn-ea"/>
              <a:ea typeface="+mn-ea"/>
              <a:cs typeface="+mn-cs"/>
            </a:rPr>
            <a:t>年度～平成</a:t>
          </a:r>
          <a:r>
            <a:rPr kumimoji="1" lang="en-US" altLang="ja-JP" sz="1200">
              <a:solidFill>
                <a:schemeClr val="dk1"/>
              </a:solidFill>
              <a:latin typeface="+mn-ea"/>
              <a:ea typeface="+mn-ea"/>
              <a:cs typeface="+mn-cs"/>
            </a:rPr>
            <a:t>33</a:t>
          </a:r>
          <a:r>
            <a:rPr kumimoji="1" lang="ja-JP" altLang="ja-JP" sz="1200">
              <a:solidFill>
                <a:schemeClr val="dk1"/>
              </a:solidFill>
              <a:latin typeface="+mn-ea"/>
              <a:ea typeface="+mn-ea"/>
              <a:cs typeface="+mn-cs"/>
            </a:rPr>
            <a:t>年度）</a:t>
          </a:r>
          <a:r>
            <a:rPr kumimoji="1" lang="ja-JP" altLang="en-US" sz="1200">
              <a:solidFill>
                <a:schemeClr val="dk1"/>
              </a:solidFill>
              <a:latin typeface="+mn-ea"/>
              <a:ea typeface="+mn-ea"/>
              <a:cs typeface="+mn-cs"/>
            </a:rPr>
            <a:t>等</a:t>
          </a:r>
          <a:r>
            <a:rPr kumimoji="1" lang="ja-JP" altLang="ja-JP" sz="1200">
              <a:solidFill>
                <a:schemeClr val="dk1"/>
              </a:solidFill>
              <a:latin typeface="+mn-ea"/>
              <a:ea typeface="+mn-ea"/>
              <a:cs typeface="+mn-cs"/>
            </a:rPr>
            <a:t>に基づき、内部管理経費の見直しなど経費削減に努め、効率的な財政運営に努めていく。</a:t>
          </a:r>
          <a:endParaRPr kumimoji="1" lang="en-US" altLang="ja-JP"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163206</xdr:rowOff>
    </xdr:from>
    <xdr:to>
      <xdr:col>7</xdr:col>
      <xdr:colOff>152400</xdr:colOff>
      <xdr:row>83</xdr:row>
      <xdr:rowOff>2598</xdr:rowOff>
    </xdr:to>
    <xdr:cxnSp macro="">
      <xdr:nvCxnSpPr>
        <xdr:cNvPr id="194" name="直線コネクタ 193"/>
        <xdr:cNvCxnSpPr/>
      </xdr:nvCxnSpPr>
      <xdr:spPr>
        <a:xfrm>
          <a:off x="4114800" y="14222106"/>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128515</xdr:rowOff>
    </xdr:from>
    <xdr:to>
      <xdr:col>6</xdr:col>
      <xdr:colOff>0</xdr:colOff>
      <xdr:row>82</xdr:row>
      <xdr:rowOff>163206</xdr:rowOff>
    </xdr:to>
    <xdr:cxnSp macro="">
      <xdr:nvCxnSpPr>
        <xdr:cNvPr id="197" name="直線コネクタ 196"/>
        <xdr:cNvCxnSpPr/>
      </xdr:nvCxnSpPr>
      <xdr:spPr>
        <a:xfrm>
          <a:off x="3225800" y="14187415"/>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87244</xdr:rowOff>
    </xdr:from>
    <xdr:to>
      <xdr:col>4</xdr:col>
      <xdr:colOff>482600</xdr:colOff>
      <xdr:row>82</xdr:row>
      <xdr:rowOff>128515</xdr:rowOff>
    </xdr:to>
    <xdr:cxnSp macro="">
      <xdr:nvCxnSpPr>
        <xdr:cNvPr id="200" name="直線コネクタ 199"/>
        <xdr:cNvCxnSpPr/>
      </xdr:nvCxnSpPr>
      <xdr:spPr>
        <a:xfrm>
          <a:off x="2336800" y="14146144"/>
          <a:ext cx="889000" cy="4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87244</xdr:rowOff>
    </xdr:from>
    <xdr:to>
      <xdr:col>3</xdr:col>
      <xdr:colOff>279400</xdr:colOff>
      <xdr:row>82</xdr:row>
      <xdr:rowOff>110489</xdr:rowOff>
    </xdr:to>
    <xdr:cxnSp macro="">
      <xdr:nvCxnSpPr>
        <xdr:cNvPr id="203" name="直線コネクタ 202"/>
        <xdr:cNvCxnSpPr/>
      </xdr:nvCxnSpPr>
      <xdr:spPr>
        <a:xfrm flipV="1">
          <a:off x="1447800" y="14146144"/>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123248</xdr:rowOff>
    </xdr:from>
    <xdr:to>
      <xdr:col>7</xdr:col>
      <xdr:colOff>203200</xdr:colOff>
      <xdr:row>83</xdr:row>
      <xdr:rowOff>53398</xdr:rowOff>
    </xdr:to>
    <xdr:sp macro="" textlink="">
      <xdr:nvSpPr>
        <xdr:cNvPr id="213" name="円/楕円 212"/>
        <xdr:cNvSpPr/>
      </xdr:nvSpPr>
      <xdr:spPr>
        <a:xfrm>
          <a:off x="4902200" y="14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139775</xdr:rowOff>
    </xdr:from>
    <xdr:ext cx="762000" cy="259045"/>
    <xdr:sp macro="" textlink="">
      <xdr:nvSpPr>
        <xdr:cNvPr id="214" name="人件費・物件費等の状況該当値テキスト"/>
        <xdr:cNvSpPr txBox="1"/>
      </xdr:nvSpPr>
      <xdr:spPr>
        <a:xfrm>
          <a:off x="5041900" y="140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103,744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112406</xdr:rowOff>
    </xdr:from>
    <xdr:to>
      <xdr:col>6</xdr:col>
      <xdr:colOff>50800</xdr:colOff>
      <xdr:row>83</xdr:row>
      <xdr:rowOff>42556</xdr:rowOff>
    </xdr:to>
    <xdr:sp macro="" textlink="">
      <xdr:nvSpPr>
        <xdr:cNvPr id="215" name="円/楕円 214"/>
        <xdr:cNvSpPr/>
      </xdr:nvSpPr>
      <xdr:spPr>
        <a:xfrm>
          <a:off x="4064000" y="14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52733</xdr:rowOff>
    </xdr:from>
    <xdr:ext cx="736600" cy="259045"/>
    <xdr:sp macro="" textlink="">
      <xdr:nvSpPr>
        <xdr:cNvPr id="216" name="テキスト ボックス 215"/>
        <xdr:cNvSpPr txBox="1"/>
      </xdr:nvSpPr>
      <xdr:spPr>
        <a:xfrm>
          <a:off x="3733800" y="1394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102,396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77715</xdr:rowOff>
    </xdr:from>
    <xdr:to>
      <xdr:col>4</xdr:col>
      <xdr:colOff>533400</xdr:colOff>
      <xdr:row>83</xdr:row>
      <xdr:rowOff>7865</xdr:rowOff>
    </xdr:to>
    <xdr:sp macro="" textlink="">
      <xdr:nvSpPr>
        <xdr:cNvPr id="217" name="円/楕円 216"/>
        <xdr:cNvSpPr/>
      </xdr:nvSpPr>
      <xdr:spPr>
        <a:xfrm>
          <a:off x="3175000" y="141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18042</xdr:rowOff>
    </xdr:from>
    <xdr:ext cx="762000" cy="259045"/>
    <xdr:sp macro="" textlink="">
      <xdr:nvSpPr>
        <xdr:cNvPr id="218" name="テキスト ボックス 217"/>
        <xdr:cNvSpPr txBox="1"/>
      </xdr:nvSpPr>
      <xdr:spPr>
        <a:xfrm>
          <a:off x="2844800" y="139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36444</xdr:rowOff>
    </xdr:from>
    <xdr:to>
      <xdr:col>3</xdr:col>
      <xdr:colOff>330200</xdr:colOff>
      <xdr:row>82</xdr:row>
      <xdr:rowOff>138044</xdr:rowOff>
    </xdr:to>
    <xdr:sp macro="" textlink="">
      <xdr:nvSpPr>
        <xdr:cNvPr id="219" name="円/楕円 218"/>
        <xdr:cNvSpPr/>
      </xdr:nvSpPr>
      <xdr:spPr>
        <a:xfrm>
          <a:off x="2286000" y="140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148221</xdr:rowOff>
    </xdr:from>
    <xdr:ext cx="762000" cy="259045"/>
    <xdr:sp macro="" textlink="">
      <xdr:nvSpPr>
        <xdr:cNvPr id="220" name="テキスト ボックス 219"/>
        <xdr:cNvSpPr txBox="1"/>
      </xdr:nvSpPr>
      <xdr:spPr>
        <a:xfrm>
          <a:off x="1955800" y="1386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59689</xdr:rowOff>
    </xdr:from>
    <xdr:to>
      <xdr:col>2</xdr:col>
      <xdr:colOff>127000</xdr:colOff>
      <xdr:row>82</xdr:row>
      <xdr:rowOff>161289</xdr:rowOff>
    </xdr:to>
    <xdr:sp macro="" textlink="">
      <xdr:nvSpPr>
        <xdr:cNvPr id="221" name="円/楕円 220"/>
        <xdr:cNvSpPr/>
      </xdr:nvSpPr>
      <xdr:spPr>
        <a:xfrm>
          <a:off x="13970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xdr:rowOff>
    </xdr:from>
    <xdr:ext cx="762000" cy="259045"/>
    <xdr:sp macro="" textlink="">
      <xdr:nvSpPr>
        <xdr:cNvPr id="222" name="テキスト ボックス 221"/>
        <xdr:cNvSpPr txBox="1"/>
      </xdr:nvSpPr>
      <xdr:spPr>
        <a:xfrm>
          <a:off x="1066800" y="1388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0.7</a:t>
          </a:r>
          <a:r>
            <a:rPr kumimoji="1" lang="ja-JP" altLang="en-US" sz="1300">
              <a:latin typeface="ＭＳ Ｐゴシック"/>
            </a:rPr>
            <a:t>ポイント上回っているものの、対前年度比では</a:t>
          </a:r>
          <a:r>
            <a:rPr kumimoji="1" lang="en-US" altLang="ja-JP" sz="1300">
              <a:latin typeface="ＭＳ Ｐゴシック"/>
            </a:rPr>
            <a:t>0.5</a:t>
          </a:r>
          <a:r>
            <a:rPr kumimoji="1" lang="ja-JP" altLang="en-US" sz="1300">
              <a:latin typeface="ＭＳ Ｐゴシック"/>
            </a:rPr>
            <a:t>ポイントの減少となった。主な要因としては高給者が退職したこと、現給保障者の割合が</a:t>
          </a:r>
          <a:r>
            <a:rPr kumimoji="1" lang="en-US" altLang="ja-JP" sz="1300">
              <a:latin typeface="ＭＳ Ｐゴシック"/>
            </a:rPr>
            <a:t>53.1</a:t>
          </a:r>
          <a:r>
            <a:rPr kumimoji="1" lang="ja-JP" altLang="en-US" sz="1300">
              <a:latin typeface="ＭＳ Ｐゴシック"/>
            </a:rPr>
            <a:t>ポイント減少したこと等が挙げられる。</a:t>
          </a:r>
          <a:endParaRPr kumimoji="1" lang="en-US" altLang="ja-JP" sz="1300">
            <a:latin typeface="ＭＳ Ｐゴシック"/>
          </a:endParaRPr>
        </a:p>
        <a:p>
          <a:r>
            <a:rPr kumimoji="1" lang="ja-JP" altLang="en-US" sz="1300">
              <a:latin typeface="ＭＳ Ｐゴシック"/>
            </a:rPr>
            <a:t>　今後も国、県、各市及び民間との給与水準の均衡を図り、財政状況等を踏まえ給与の適正な執行に努める。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65314</xdr:rowOff>
    </xdr:to>
    <xdr:cxnSp macro="">
      <xdr:nvCxnSpPr>
        <xdr:cNvPr id="258" name="直線コネクタ 257"/>
        <xdr:cNvCxnSpPr/>
      </xdr:nvCxnSpPr>
      <xdr:spPr>
        <a:xfrm flipV="1">
          <a:off x="16179800" y="1440966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65314</xdr:rowOff>
    </xdr:to>
    <xdr:cxnSp macro="">
      <xdr:nvCxnSpPr>
        <xdr:cNvPr id="261" name="直線コネクタ 260"/>
        <xdr:cNvCxnSpPr/>
      </xdr:nvCxnSpPr>
      <xdr:spPr>
        <a:xfrm>
          <a:off x="15290800" y="143407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133350</xdr:rowOff>
    </xdr:to>
    <xdr:cxnSp macro="">
      <xdr:nvCxnSpPr>
        <xdr:cNvPr id="264" name="直線コネクタ 263"/>
        <xdr:cNvCxnSpPr/>
      </xdr:nvCxnSpPr>
      <xdr:spPr>
        <a:xfrm flipV="1">
          <a:off x="14401800" y="143407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35379</xdr:rowOff>
    </xdr:to>
    <xdr:cxnSp macro="">
      <xdr:nvCxnSpPr>
        <xdr:cNvPr id="267" name="直線コネクタ 266"/>
        <xdr:cNvCxnSpPr/>
      </xdr:nvCxnSpPr>
      <xdr:spPr>
        <a:xfrm flipV="1">
          <a:off x="13512800" y="14363700"/>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7" name="円/楕円 276"/>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8"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3" name="円/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4" name="テキスト ボックス 283"/>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1.44</a:t>
          </a:r>
          <a:r>
            <a:rPr kumimoji="1" lang="ja-JP" altLang="en-US" sz="1300">
              <a:latin typeface="ＭＳ Ｐゴシック"/>
            </a:rPr>
            <a:t>ポイント下回っており、</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日には定員管理の目標数を達成した。しかしながら、</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日の職員数は、</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年熊本地震や橋梁長寿命化</a:t>
          </a:r>
          <a:r>
            <a:rPr kumimoji="1" lang="ja-JP" altLang="en-US" sz="1300">
              <a:latin typeface="ＭＳ Ｐゴシック"/>
            </a:rPr>
            <a:t>への対応のため増加し、定員管理の目標数をわずかに超えている。（対前年度比で</a:t>
          </a:r>
          <a:r>
            <a:rPr kumimoji="1" lang="en-US" altLang="ja-JP" sz="1300">
              <a:latin typeface="ＭＳ Ｐゴシック"/>
            </a:rPr>
            <a:t>0.22</a:t>
          </a:r>
          <a:r>
            <a:rPr kumimoji="1" lang="ja-JP" altLang="en-US" sz="1300">
              <a:latin typeface="ＭＳ Ｐゴシック"/>
            </a:rPr>
            <a:t>ポイント増加した主な要因）</a:t>
          </a:r>
          <a:endParaRPr kumimoji="1" lang="en-US" altLang="ja-JP" sz="1300">
            <a:latin typeface="ＭＳ Ｐゴシック"/>
          </a:endParaRPr>
        </a:p>
        <a:p>
          <a:r>
            <a:rPr kumimoji="1" lang="ja-JP" altLang="en-US" sz="1300">
              <a:latin typeface="ＭＳ Ｐゴシック"/>
            </a:rPr>
            <a:t>　今後は、業務量に応じた職員の配置やアウトソーシング等により適正な定員管理に努めていく。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54126</xdr:rowOff>
    </xdr:from>
    <xdr:to>
      <xdr:col>24</xdr:col>
      <xdr:colOff>558800</xdr:colOff>
      <xdr:row>60</xdr:row>
      <xdr:rowOff>79405</xdr:rowOff>
    </xdr:to>
    <xdr:cxnSp macro="">
      <xdr:nvCxnSpPr>
        <xdr:cNvPr id="323" name="直線コネクタ 322"/>
        <xdr:cNvCxnSpPr/>
      </xdr:nvCxnSpPr>
      <xdr:spPr>
        <a:xfrm>
          <a:off x="16179800" y="1034112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54126</xdr:rowOff>
    </xdr:from>
    <xdr:to>
      <xdr:col>23</xdr:col>
      <xdr:colOff>406400</xdr:colOff>
      <xdr:row>60</xdr:row>
      <xdr:rowOff>69064</xdr:rowOff>
    </xdr:to>
    <xdr:cxnSp macro="">
      <xdr:nvCxnSpPr>
        <xdr:cNvPr id="326" name="直線コネクタ 325"/>
        <xdr:cNvCxnSpPr/>
      </xdr:nvCxnSpPr>
      <xdr:spPr>
        <a:xfrm flipV="1">
          <a:off x="15290800" y="1034112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69064</xdr:rowOff>
    </xdr:from>
    <xdr:to>
      <xdr:col>22</xdr:col>
      <xdr:colOff>203200</xdr:colOff>
      <xdr:row>60</xdr:row>
      <xdr:rowOff>85151</xdr:rowOff>
    </xdr:to>
    <xdr:cxnSp macro="">
      <xdr:nvCxnSpPr>
        <xdr:cNvPr id="329" name="直線コネクタ 328"/>
        <xdr:cNvCxnSpPr/>
      </xdr:nvCxnSpPr>
      <xdr:spPr>
        <a:xfrm flipV="1">
          <a:off x="14401800" y="10356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85151</xdr:rowOff>
    </xdr:from>
    <xdr:to>
      <xdr:col>21</xdr:col>
      <xdr:colOff>0</xdr:colOff>
      <xdr:row>60</xdr:row>
      <xdr:rowOff>108131</xdr:rowOff>
    </xdr:to>
    <xdr:cxnSp macro="">
      <xdr:nvCxnSpPr>
        <xdr:cNvPr id="332" name="直線コネクタ 331"/>
        <xdr:cNvCxnSpPr/>
      </xdr:nvCxnSpPr>
      <xdr:spPr>
        <a:xfrm flipV="1">
          <a:off x="13512800" y="1037215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28605</xdr:rowOff>
    </xdr:from>
    <xdr:to>
      <xdr:col>24</xdr:col>
      <xdr:colOff>609600</xdr:colOff>
      <xdr:row>60</xdr:row>
      <xdr:rowOff>130205</xdr:rowOff>
    </xdr:to>
    <xdr:sp macro="" textlink="">
      <xdr:nvSpPr>
        <xdr:cNvPr id="342" name="円/楕円 341"/>
        <xdr:cNvSpPr/>
      </xdr:nvSpPr>
      <xdr:spPr>
        <a:xfrm>
          <a:off x="169672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45132</xdr:rowOff>
    </xdr:from>
    <xdr:ext cx="762000" cy="259045"/>
    <xdr:sp macro="" textlink="">
      <xdr:nvSpPr>
        <xdr:cNvPr id="343" name="定員管理の状況該当値テキスト"/>
        <xdr:cNvSpPr txBox="1"/>
      </xdr:nvSpPr>
      <xdr:spPr>
        <a:xfrm>
          <a:off x="17106900" y="1016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3326</xdr:rowOff>
    </xdr:from>
    <xdr:to>
      <xdr:col>23</xdr:col>
      <xdr:colOff>457200</xdr:colOff>
      <xdr:row>60</xdr:row>
      <xdr:rowOff>104926</xdr:rowOff>
    </xdr:to>
    <xdr:sp macro="" textlink="">
      <xdr:nvSpPr>
        <xdr:cNvPr id="344" name="円/楕円 343"/>
        <xdr:cNvSpPr/>
      </xdr:nvSpPr>
      <xdr:spPr>
        <a:xfrm>
          <a:off x="16129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115103</xdr:rowOff>
    </xdr:from>
    <xdr:ext cx="736600" cy="259045"/>
    <xdr:sp macro="" textlink="">
      <xdr:nvSpPr>
        <xdr:cNvPr id="345" name="テキスト ボックス 344"/>
        <xdr:cNvSpPr txBox="1"/>
      </xdr:nvSpPr>
      <xdr:spPr>
        <a:xfrm>
          <a:off x="15798800" y="100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18264</xdr:rowOff>
    </xdr:from>
    <xdr:to>
      <xdr:col>22</xdr:col>
      <xdr:colOff>254000</xdr:colOff>
      <xdr:row>60</xdr:row>
      <xdr:rowOff>119864</xdr:rowOff>
    </xdr:to>
    <xdr:sp macro="" textlink="">
      <xdr:nvSpPr>
        <xdr:cNvPr id="346" name="円/楕円 345"/>
        <xdr:cNvSpPr/>
      </xdr:nvSpPr>
      <xdr:spPr>
        <a:xfrm>
          <a:off x="15240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130041</xdr:rowOff>
    </xdr:from>
    <xdr:ext cx="762000" cy="259045"/>
    <xdr:sp macro="" textlink="">
      <xdr:nvSpPr>
        <xdr:cNvPr id="347" name="テキスト ボックス 346"/>
        <xdr:cNvSpPr txBox="1"/>
      </xdr:nvSpPr>
      <xdr:spPr>
        <a:xfrm>
          <a:off x="14909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34351</xdr:rowOff>
    </xdr:from>
    <xdr:to>
      <xdr:col>21</xdr:col>
      <xdr:colOff>50800</xdr:colOff>
      <xdr:row>60</xdr:row>
      <xdr:rowOff>135951</xdr:rowOff>
    </xdr:to>
    <xdr:sp macro="" textlink="">
      <xdr:nvSpPr>
        <xdr:cNvPr id="348" name="円/楕円 347"/>
        <xdr:cNvSpPr/>
      </xdr:nvSpPr>
      <xdr:spPr>
        <a:xfrm>
          <a:off x="14351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49" name="テキスト ボックス 348"/>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57331</xdr:rowOff>
    </xdr:from>
    <xdr:to>
      <xdr:col>19</xdr:col>
      <xdr:colOff>533400</xdr:colOff>
      <xdr:row>60</xdr:row>
      <xdr:rowOff>158931</xdr:rowOff>
    </xdr:to>
    <xdr:sp macro="" textlink="">
      <xdr:nvSpPr>
        <xdr:cNvPr id="350" name="円/楕円 349"/>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169108</xdr:rowOff>
    </xdr:from>
    <xdr:ext cx="762000" cy="259045"/>
    <xdr:sp macro="" textlink="">
      <xdr:nvSpPr>
        <xdr:cNvPr id="351" name="テキスト ボックス 350"/>
        <xdr:cNvSpPr txBox="1"/>
      </xdr:nvSpPr>
      <xdr:spPr>
        <a:xfrm>
          <a:off x="13131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0.4</a:t>
          </a:r>
          <a:r>
            <a:rPr kumimoji="1" lang="ja-JP" altLang="en-US" sz="1300">
              <a:latin typeface="ＭＳ Ｐゴシック"/>
            </a:rPr>
            <a:t>ポイント上回っているものの、対前年度比で</a:t>
          </a:r>
          <a:r>
            <a:rPr kumimoji="1" lang="en-US" altLang="ja-JP" sz="1300">
              <a:latin typeface="ＭＳ Ｐゴシック"/>
            </a:rPr>
            <a:t>0.9</a:t>
          </a:r>
          <a:r>
            <a:rPr kumimoji="1" lang="ja-JP" altLang="en-US" sz="1300">
              <a:latin typeface="ＭＳ Ｐゴシック"/>
            </a:rPr>
            <a:t>ポイントの改善となり過去</a:t>
          </a:r>
          <a:r>
            <a:rPr kumimoji="1" lang="en-US" altLang="ja-JP" sz="1300">
              <a:latin typeface="ＭＳ Ｐゴシック"/>
            </a:rPr>
            <a:t>5</a:t>
          </a:r>
          <a:r>
            <a:rPr kumimoji="1" lang="ja-JP" altLang="en-US" sz="1300">
              <a:latin typeface="ＭＳ Ｐゴシック"/>
            </a:rPr>
            <a:t>年を見ても減少傾向にある。</a:t>
          </a:r>
          <a:r>
            <a:rPr kumimoji="1" lang="en-US" altLang="ja-JP" sz="1300">
              <a:latin typeface="ＭＳ Ｐゴシック"/>
            </a:rPr>
            <a:t>28</a:t>
          </a:r>
          <a:r>
            <a:rPr kumimoji="1" lang="ja-JP" altLang="en-US" sz="1300">
              <a:latin typeface="ＭＳ Ｐゴシック"/>
            </a:rPr>
            <a:t>年度の単年度では、普通交付税</a:t>
          </a:r>
          <a:r>
            <a:rPr kumimoji="1" lang="en-US" altLang="ja-JP" sz="1300">
              <a:latin typeface="ＭＳ Ｐゴシック"/>
            </a:rPr>
            <a:t>217</a:t>
          </a:r>
          <a:r>
            <a:rPr kumimoji="1" lang="ja-JP" altLang="en-US" sz="1300">
              <a:latin typeface="ＭＳ Ｐゴシック"/>
            </a:rPr>
            <a:t>百万円の減等が影響し比率は微増となった</a:t>
          </a:r>
          <a:r>
            <a:rPr kumimoji="1" lang="ja-JP" altLang="en-US" sz="1300">
              <a:solidFill>
                <a:sysClr val="windowText" lastClr="000000"/>
              </a:solidFill>
              <a:latin typeface="ＭＳ Ｐゴシック"/>
            </a:rPr>
            <a:t>が、実質公債費比率は</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か年平均であり、</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年度の比率に比べて改善したため、</a:t>
          </a:r>
          <a:r>
            <a:rPr kumimoji="1" lang="ja-JP" altLang="en-US" sz="1300">
              <a:latin typeface="ＭＳ Ｐゴシック"/>
            </a:rPr>
            <a:t>今回大きく減少することとなった。</a:t>
          </a:r>
          <a:endParaRPr kumimoji="1" lang="en-US" altLang="ja-JP" sz="1300">
            <a:latin typeface="ＭＳ Ｐゴシック"/>
          </a:endParaRPr>
        </a:p>
        <a:p>
          <a:r>
            <a:rPr kumimoji="1" lang="ja-JP" altLang="en-US" sz="1300">
              <a:solidFill>
                <a:schemeClr val="dk1"/>
              </a:solidFill>
              <a:latin typeface="+mn-lt"/>
              <a:ea typeface="+mn-ea"/>
              <a:cs typeface="+mn-cs"/>
            </a:rPr>
            <a:t>　今後は、市民会館建設や学校規模適正化事業等の大規模な普通建設事業等により、</a:t>
          </a:r>
          <a:r>
            <a:rPr kumimoji="1" lang="ja-JP" altLang="ja-JP" sz="1300">
              <a:solidFill>
                <a:schemeClr val="dk1"/>
              </a:solidFill>
              <a:latin typeface="+mn-lt"/>
              <a:ea typeface="+mn-ea"/>
              <a:cs typeface="+mn-cs"/>
            </a:rPr>
            <a:t>元利償還金</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増加</a:t>
          </a:r>
          <a:r>
            <a:rPr kumimoji="1" lang="ja-JP" altLang="en-US" sz="1300">
              <a:solidFill>
                <a:schemeClr val="dk1"/>
              </a:solidFill>
              <a:latin typeface="+mn-lt"/>
              <a:ea typeface="+mn-ea"/>
              <a:cs typeface="+mn-cs"/>
            </a:rPr>
            <a:t>が見込まれるため</a:t>
          </a:r>
          <a:r>
            <a:rPr kumimoji="1" lang="ja-JP" altLang="ja-JP" sz="1300">
              <a:solidFill>
                <a:schemeClr val="dk1"/>
              </a:solidFill>
              <a:latin typeface="+mn-lt"/>
              <a:ea typeface="+mn-ea"/>
              <a:cs typeface="+mn-cs"/>
            </a:rPr>
            <a:t>、計画的な地方債発行に努め比率の抑制を図っていく。</a:t>
          </a:r>
          <a:endParaRPr lang="ja-JP" altLang="ja-JP" sz="1300"/>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61722</xdr:rowOff>
    </xdr:from>
    <xdr:to>
      <xdr:col>24</xdr:col>
      <xdr:colOff>558800</xdr:colOff>
      <xdr:row>41</xdr:row>
      <xdr:rowOff>148590</xdr:rowOff>
    </xdr:to>
    <xdr:cxnSp macro="">
      <xdr:nvCxnSpPr>
        <xdr:cNvPr id="383" name="直線コネクタ 382"/>
        <xdr:cNvCxnSpPr/>
      </xdr:nvCxnSpPr>
      <xdr:spPr>
        <a:xfrm flipV="1">
          <a:off x="16179800" y="70911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25400</xdr:rowOff>
    </xdr:to>
    <xdr:cxnSp macro="">
      <xdr:nvCxnSpPr>
        <xdr:cNvPr id="386" name="直線コネクタ 385"/>
        <xdr:cNvCxnSpPr/>
      </xdr:nvCxnSpPr>
      <xdr:spPr>
        <a:xfrm flipV="1">
          <a:off x="15290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121920</xdr:rowOff>
    </xdr:to>
    <xdr:cxnSp macro="">
      <xdr:nvCxnSpPr>
        <xdr:cNvPr id="389" name="直線コネクタ 388"/>
        <xdr:cNvCxnSpPr/>
      </xdr:nvCxnSpPr>
      <xdr:spPr>
        <a:xfrm flipV="1">
          <a:off x="14401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42</xdr:row>
      <xdr:rowOff>131572</xdr:rowOff>
    </xdr:to>
    <xdr:cxnSp macro="">
      <xdr:nvCxnSpPr>
        <xdr:cNvPr id="392" name="直線コネクタ 391"/>
        <xdr:cNvCxnSpPr/>
      </xdr:nvCxnSpPr>
      <xdr:spPr>
        <a:xfrm flipV="1">
          <a:off x="13512800" y="732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402" name="円/楕円 401"/>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154449</xdr:rowOff>
    </xdr:from>
    <xdr:ext cx="762000" cy="259045"/>
    <xdr:sp macro="" textlink="">
      <xdr:nvSpPr>
        <xdr:cNvPr id="403"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4" name="円/楕円 403"/>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5" name="テキスト ボックス 404"/>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6" name="円/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8" name="円/楕円 407"/>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9" name="テキスト ボックス 408"/>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10" name="円/楕円 409"/>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11" name="テキスト ボックス 41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・対前年度比で</a:t>
          </a:r>
          <a:r>
            <a:rPr kumimoji="1" lang="en-US" altLang="ja-JP" sz="1300">
              <a:latin typeface="ＭＳ Ｐゴシック"/>
            </a:rPr>
            <a:t>6.7</a:t>
          </a:r>
          <a:r>
            <a:rPr kumimoji="1" lang="ja-JP" altLang="en-US" sz="1300">
              <a:latin typeface="ＭＳ Ｐゴシック"/>
            </a:rPr>
            <a:t>ポイントの伸びとなった。</a:t>
          </a:r>
          <a:r>
            <a:rPr kumimoji="1" lang="ja-JP" altLang="en-US" sz="1300">
              <a:solidFill>
                <a:sysClr val="windowText" lastClr="000000"/>
              </a:solidFill>
              <a:latin typeface="ＭＳ Ｐゴシック"/>
            </a:rPr>
            <a:t>主な要因は、将来負担額については</a:t>
          </a:r>
          <a:r>
            <a:rPr kumimoji="1" lang="en-US" altLang="ja-JP" sz="1300">
              <a:solidFill>
                <a:sysClr val="windowText" lastClr="000000"/>
              </a:solidFill>
              <a:latin typeface="ＭＳ Ｐゴシック"/>
            </a:rPr>
            <a:t>1,967</a:t>
          </a:r>
          <a:r>
            <a:rPr kumimoji="1" lang="ja-JP" altLang="en-US" sz="1300">
              <a:solidFill>
                <a:sysClr val="windowText" lastClr="000000"/>
              </a:solidFill>
              <a:latin typeface="ＭＳ Ｐゴシック"/>
            </a:rPr>
            <a:t>百万円の減となったが、</a:t>
          </a:r>
          <a:r>
            <a:rPr kumimoji="1" lang="ja-JP" altLang="ja-JP" sz="1300">
              <a:solidFill>
                <a:sysClr val="windowText" lastClr="000000"/>
              </a:solidFill>
              <a:latin typeface="+mn-lt"/>
              <a:ea typeface="+mn-ea"/>
              <a:cs typeface="+mn-cs"/>
            </a:rPr>
            <a:t>充当可能財源</a:t>
          </a:r>
          <a:r>
            <a:rPr kumimoji="1" lang="ja-JP" altLang="en-US" sz="1300">
              <a:solidFill>
                <a:sysClr val="windowText" lastClr="000000"/>
              </a:solidFill>
              <a:latin typeface="+mn-lt"/>
              <a:ea typeface="+mn-ea"/>
              <a:cs typeface="+mn-cs"/>
            </a:rPr>
            <a:t>等が、財政調整基金を平成２８年</a:t>
          </a:r>
          <a:r>
            <a:rPr kumimoji="1" lang="ja-JP" altLang="ja-JP" sz="1300">
              <a:solidFill>
                <a:sysClr val="windowText" lastClr="000000"/>
              </a:solidFill>
              <a:latin typeface="+mn-lt"/>
              <a:ea typeface="+mn-ea"/>
              <a:cs typeface="+mn-cs"/>
            </a:rPr>
            <a:t>熊本地震に伴う復旧経費</a:t>
          </a:r>
          <a:r>
            <a:rPr kumimoji="1" lang="ja-JP" altLang="en-US" sz="1300">
              <a:solidFill>
                <a:sysClr val="windowText" lastClr="000000"/>
              </a:solidFill>
              <a:latin typeface="+mn-lt"/>
              <a:ea typeface="+mn-ea"/>
              <a:cs typeface="+mn-cs"/>
            </a:rPr>
            <a:t>など</a:t>
          </a:r>
          <a:r>
            <a:rPr kumimoji="1" lang="ja-JP" altLang="ja-JP" sz="1300">
              <a:solidFill>
                <a:sysClr val="windowText" lastClr="000000"/>
              </a:solidFill>
              <a:latin typeface="+mn-lt"/>
              <a:ea typeface="+mn-ea"/>
              <a:cs typeface="+mn-cs"/>
            </a:rPr>
            <a:t>に</a:t>
          </a:r>
          <a:r>
            <a:rPr kumimoji="1" lang="ja-JP" altLang="en-US" sz="1300">
              <a:solidFill>
                <a:sysClr val="windowText" lastClr="000000"/>
              </a:solidFill>
              <a:latin typeface="+mn-lt"/>
              <a:ea typeface="+mn-ea"/>
              <a:cs typeface="+mn-cs"/>
            </a:rPr>
            <a:t>約</a:t>
          </a:r>
          <a:r>
            <a:rPr kumimoji="1" lang="en-US" altLang="ja-JP" sz="1300">
              <a:solidFill>
                <a:sysClr val="windowText" lastClr="000000"/>
              </a:solidFill>
              <a:latin typeface="+mn-ea"/>
              <a:ea typeface="+mn-ea"/>
              <a:cs typeface="+mn-cs"/>
            </a:rPr>
            <a:t>880</a:t>
          </a:r>
          <a:r>
            <a:rPr kumimoji="1" lang="ja-JP" altLang="ja-JP" sz="1300">
              <a:solidFill>
                <a:sysClr val="windowText" lastClr="000000"/>
              </a:solidFill>
              <a:latin typeface="+mn-ea"/>
              <a:ea typeface="+mn-ea"/>
              <a:cs typeface="+mn-cs"/>
            </a:rPr>
            <a:t>百万円取崩したこと</a:t>
          </a:r>
          <a:r>
            <a:rPr kumimoji="1" lang="ja-JP" altLang="en-US" sz="1300">
              <a:solidFill>
                <a:sysClr val="windowText" lastClr="000000"/>
              </a:solidFill>
              <a:latin typeface="+mn-ea"/>
              <a:ea typeface="+mn-ea"/>
              <a:cs typeface="+mn-cs"/>
            </a:rPr>
            <a:t>などから減少し、全体で</a:t>
          </a:r>
          <a:r>
            <a:rPr kumimoji="1" lang="en-US" altLang="ja-JP" sz="1300">
              <a:solidFill>
                <a:sysClr val="windowText" lastClr="000000"/>
              </a:solidFill>
              <a:latin typeface="+mn-ea"/>
              <a:ea typeface="+mn-ea"/>
              <a:cs typeface="+mn-cs"/>
            </a:rPr>
            <a:t>2,981</a:t>
          </a:r>
          <a:r>
            <a:rPr kumimoji="1" lang="ja-JP" altLang="en-US" sz="1300">
              <a:solidFill>
                <a:sysClr val="windowText" lastClr="000000"/>
              </a:solidFill>
              <a:latin typeface="+mn-ea"/>
              <a:ea typeface="+mn-ea"/>
              <a:cs typeface="+mn-cs"/>
            </a:rPr>
            <a:t>百万円減となったことである。結果として分子（充当可能財源等）の減少幅が大きかったため比率としては伸びる形となった</a:t>
          </a:r>
          <a:r>
            <a:rPr kumimoji="1" lang="ja-JP" altLang="en-US" sz="1300">
              <a:solidFill>
                <a:schemeClr val="dk1"/>
              </a:solidFill>
              <a:latin typeface="+mn-ea"/>
              <a:ea typeface="+mn-ea"/>
              <a:cs typeface="+mn-cs"/>
            </a:rPr>
            <a:t>。</a:t>
          </a:r>
          <a:endParaRPr kumimoji="1" lang="en-US" altLang="ja-JP" sz="1300">
            <a:solidFill>
              <a:schemeClr val="dk1"/>
            </a:solidFill>
            <a:latin typeface="+mn-lt"/>
            <a:ea typeface="+mn-ea"/>
            <a:cs typeface="+mn-cs"/>
          </a:endParaRPr>
        </a:p>
        <a:p>
          <a:r>
            <a:rPr kumimoji="1" lang="ja-JP" altLang="en-US" sz="1300">
              <a:solidFill>
                <a:schemeClr val="dk1"/>
              </a:solidFill>
              <a:latin typeface="+mn-ea"/>
              <a:ea typeface="+mn-ea"/>
              <a:cs typeface="+mn-cs"/>
            </a:rPr>
            <a:t>　今後は</a:t>
          </a:r>
          <a:r>
            <a:rPr kumimoji="1" lang="ja-JP" altLang="ja-JP" sz="1300">
              <a:solidFill>
                <a:schemeClr val="dk1"/>
              </a:solidFill>
              <a:latin typeface="+mn-ea"/>
              <a:ea typeface="+mn-ea"/>
              <a:cs typeface="+mn-cs"/>
            </a:rPr>
            <a:t>、市債の計画的な発行や繰上償還を行うなどして公債費の将来負担の軽減を図</a:t>
          </a:r>
          <a:r>
            <a:rPr kumimoji="1" lang="ja-JP" altLang="en-US" sz="1300">
              <a:solidFill>
                <a:schemeClr val="dk1"/>
              </a:solidFill>
              <a:latin typeface="+mn-ea"/>
              <a:ea typeface="+mn-ea"/>
              <a:cs typeface="+mn-cs"/>
            </a:rPr>
            <a:t>りつつ、</a:t>
          </a:r>
          <a:r>
            <a:rPr kumimoji="1" lang="ja-JP" altLang="ja-JP" sz="1300">
              <a:solidFill>
                <a:schemeClr val="dk1"/>
              </a:solidFill>
              <a:latin typeface="+mn-ea"/>
              <a:ea typeface="+mn-ea"/>
              <a:cs typeface="+mn-cs"/>
            </a:rPr>
            <a:t>財政調整基金については、標準財政規模の</a:t>
          </a:r>
          <a:r>
            <a:rPr kumimoji="1" lang="en-US" altLang="ja-JP" sz="1300">
              <a:solidFill>
                <a:schemeClr val="dk1"/>
              </a:solidFill>
              <a:latin typeface="+mn-ea"/>
              <a:ea typeface="+mn-ea"/>
              <a:cs typeface="+mn-cs"/>
            </a:rPr>
            <a:t>20</a:t>
          </a:r>
          <a:r>
            <a:rPr kumimoji="1" lang="ja-JP" altLang="ja-JP" sz="1300">
              <a:solidFill>
                <a:schemeClr val="dk1"/>
              </a:solidFill>
              <a:latin typeface="+mn-ea"/>
              <a:ea typeface="+mn-ea"/>
              <a:cs typeface="+mn-cs"/>
            </a:rPr>
            <a:t>％</a:t>
          </a:r>
          <a:r>
            <a:rPr kumimoji="1" lang="ja-JP" altLang="en-US" sz="1300">
              <a:solidFill>
                <a:schemeClr val="dk1"/>
              </a:solidFill>
              <a:latin typeface="+mn-ea"/>
              <a:ea typeface="+mn-ea"/>
              <a:cs typeface="+mn-cs"/>
            </a:rPr>
            <a:t>の</a:t>
          </a:r>
          <a:r>
            <a:rPr kumimoji="1" lang="ja-JP" altLang="ja-JP" sz="1300">
              <a:solidFill>
                <a:schemeClr val="dk1"/>
              </a:solidFill>
              <a:latin typeface="+mn-ea"/>
              <a:ea typeface="+mn-ea"/>
              <a:cs typeface="+mn-cs"/>
            </a:rPr>
            <a:t>維持</a:t>
          </a:r>
          <a:r>
            <a:rPr kumimoji="1" lang="ja-JP" altLang="en-US" sz="1300">
              <a:solidFill>
                <a:schemeClr val="dk1"/>
              </a:solidFill>
              <a:latin typeface="+mn-ea"/>
              <a:ea typeface="+mn-ea"/>
              <a:cs typeface="+mn-cs"/>
            </a:rPr>
            <a:t>を目安として</a:t>
          </a:r>
          <a:r>
            <a:rPr kumimoji="1" lang="ja-JP" altLang="ja-JP" sz="1300">
              <a:solidFill>
                <a:schemeClr val="dk1"/>
              </a:solidFill>
              <a:latin typeface="+mn-ea"/>
              <a:ea typeface="+mn-ea"/>
              <a:cs typeface="+mn-cs"/>
            </a:rPr>
            <a:t>計画的な財政運営に努めていく。</a:t>
          </a:r>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41952</xdr:rowOff>
    </xdr:from>
    <xdr:to>
      <xdr:col>24</xdr:col>
      <xdr:colOff>558800</xdr:colOff>
      <xdr:row>14</xdr:row>
      <xdr:rowOff>95843</xdr:rowOff>
    </xdr:to>
    <xdr:cxnSp macro="">
      <xdr:nvCxnSpPr>
        <xdr:cNvPr id="445" name="直線コネクタ 444"/>
        <xdr:cNvCxnSpPr/>
      </xdr:nvCxnSpPr>
      <xdr:spPr>
        <a:xfrm>
          <a:off x="16179800" y="2442252"/>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41952</xdr:rowOff>
    </xdr:from>
    <xdr:to>
      <xdr:col>23</xdr:col>
      <xdr:colOff>406400</xdr:colOff>
      <xdr:row>15</xdr:row>
      <xdr:rowOff>67564</xdr:rowOff>
    </xdr:to>
    <xdr:cxnSp macro="">
      <xdr:nvCxnSpPr>
        <xdr:cNvPr id="448" name="直線コネクタ 447"/>
        <xdr:cNvCxnSpPr/>
      </xdr:nvCxnSpPr>
      <xdr:spPr>
        <a:xfrm flipV="1">
          <a:off x="15290800" y="244225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67564</xdr:rowOff>
    </xdr:from>
    <xdr:to>
      <xdr:col>22</xdr:col>
      <xdr:colOff>203200</xdr:colOff>
      <xdr:row>16</xdr:row>
      <xdr:rowOff>5503</xdr:rowOff>
    </xdr:to>
    <xdr:cxnSp macro="">
      <xdr:nvCxnSpPr>
        <xdr:cNvPr id="451" name="直線コネクタ 450"/>
        <xdr:cNvCxnSpPr/>
      </xdr:nvCxnSpPr>
      <xdr:spPr>
        <a:xfrm flipV="1">
          <a:off x="14401800" y="2639314"/>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5503</xdr:rowOff>
    </xdr:from>
    <xdr:to>
      <xdr:col>21</xdr:col>
      <xdr:colOff>0</xdr:colOff>
      <xdr:row>16</xdr:row>
      <xdr:rowOff>74676</xdr:rowOff>
    </xdr:to>
    <xdr:cxnSp macro="">
      <xdr:nvCxnSpPr>
        <xdr:cNvPr id="454" name="直線コネクタ 453"/>
        <xdr:cNvCxnSpPr/>
      </xdr:nvCxnSpPr>
      <xdr:spPr>
        <a:xfrm flipV="1">
          <a:off x="13512800" y="2748703"/>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45043</xdr:rowOff>
    </xdr:from>
    <xdr:to>
      <xdr:col>24</xdr:col>
      <xdr:colOff>609600</xdr:colOff>
      <xdr:row>14</xdr:row>
      <xdr:rowOff>146643</xdr:rowOff>
    </xdr:to>
    <xdr:sp macro="" textlink="">
      <xdr:nvSpPr>
        <xdr:cNvPr id="464" name="円/楕円 463"/>
        <xdr:cNvSpPr/>
      </xdr:nvSpPr>
      <xdr:spPr>
        <a:xfrm>
          <a:off x="169672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137770</xdr:rowOff>
    </xdr:from>
    <xdr:ext cx="762000" cy="259045"/>
    <xdr:sp macro="" textlink="">
      <xdr:nvSpPr>
        <xdr:cNvPr id="465" name="将来負担の状況該当値テキスト"/>
        <xdr:cNvSpPr txBox="1"/>
      </xdr:nvSpPr>
      <xdr:spPr>
        <a:xfrm>
          <a:off x="17106900" y="236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162602</xdr:rowOff>
    </xdr:from>
    <xdr:to>
      <xdr:col>23</xdr:col>
      <xdr:colOff>457200</xdr:colOff>
      <xdr:row>14</xdr:row>
      <xdr:rowOff>92752</xdr:rowOff>
    </xdr:to>
    <xdr:sp macro="" textlink="">
      <xdr:nvSpPr>
        <xdr:cNvPr id="466" name="円/楕円 465"/>
        <xdr:cNvSpPr/>
      </xdr:nvSpPr>
      <xdr:spPr>
        <a:xfrm>
          <a:off x="16129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102929</xdr:rowOff>
    </xdr:from>
    <xdr:ext cx="736600" cy="259045"/>
    <xdr:sp macro="" textlink="">
      <xdr:nvSpPr>
        <xdr:cNvPr id="467" name="テキスト ボックス 466"/>
        <xdr:cNvSpPr txBox="1"/>
      </xdr:nvSpPr>
      <xdr:spPr>
        <a:xfrm>
          <a:off x="15798800" y="216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16764</xdr:rowOff>
    </xdr:from>
    <xdr:to>
      <xdr:col>22</xdr:col>
      <xdr:colOff>254000</xdr:colOff>
      <xdr:row>15</xdr:row>
      <xdr:rowOff>118364</xdr:rowOff>
    </xdr:to>
    <xdr:sp macro="" textlink="">
      <xdr:nvSpPr>
        <xdr:cNvPr id="468" name="円/楕円 467"/>
        <xdr:cNvSpPr/>
      </xdr:nvSpPr>
      <xdr:spPr>
        <a:xfrm>
          <a:off x="15240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128541</xdr:rowOff>
    </xdr:from>
    <xdr:ext cx="762000" cy="259045"/>
    <xdr:sp macro="" textlink="">
      <xdr:nvSpPr>
        <xdr:cNvPr id="469" name="テキスト ボックス 468"/>
        <xdr:cNvSpPr txBox="1"/>
      </xdr:nvSpPr>
      <xdr:spPr>
        <a:xfrm>
          <a:off x="14909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126153</xdr:rowOff>
    </xdr:from>
    <xdr:to>
      <xdr:col>21</xdr:col>
      <xdr:colOff>50800</xdr:colOff>
      <xdr:row>16</xdr:row>
      <xdr:rowOff>56303</xdr:rowOff>
    </xdr:to>
    <xdr:sp macro="" textlink="">
      <xdr:nvSpPr>
        <xdr:cNvPr id="470" name="円/楕円 469"/>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66480</xdr:rowOff>
    </xdr:from>
    <xdr:ext cx="762000" cy="259045"/>
    <xdr:sp macro="" textlink="">
      <xdr:nvSpPr>
        <xdr:cNvPr id="471" name="テキスト ボックス 47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23876</xdr:rowOff>
    </xdr:from>
    <xdr:to>
      <xdr:col>19</xdr:col>
      <xdr:colOff>533400</xdr:colOff>
      <xdr:row>16</xdr:row>
      <xdr:rowOff>125476</xdr:rowOff>
    </xdr:to>
    <xdr:sp macro="" textlink="">
      <xdr:nvSpPr>
        <xdr:cNvPr id="472" name="円/楕円 471"/>
        <xdr:cNvSpPr/>
      </xdr:nvSpPr>
      <xdr:spPr>
        <a:xfrm>
          <a:off x="13462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135653</xdr:rowOff>
    </xdr:from>
    <xdr:ext cx="762000" cy="259045"/>
    <xdr:sp macro="" textlink="">
      <xdr:nvSpPr>
        <xdr:cNvPr id="473" name="テキスト ボックス 472"/>
        <xdr:cNvSpPr txBox="1"/>
      </xdr:nvSpPr>
      <xdr:spPr>
        <a:xfrm>
          <a:off x="13131800" y="25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a:t>
          </a:r>
          <a:r>
            <a:rPr kumimoji="1" lang="en-US" altLang="ja-JP" sz="1300">
              <a:latin typeface="ＭＳ Ｐゴシック"/>
            </a:rPr>
            <a:t>10</a:t>
          </a:r>
          <a:r>
            <a:rPr kumimoji="1" lang="ja-JP" altLang="en-US" sz="1300">
              <a:latin typeface="ＭＳ Ｐゴシック"/>
            </a:rPr>
            <a:t>年間は退職者の</a:t>
          </a:r>
          <a:r>
            <a:rPr kumimoji="1" lang="en-US" altLang="ja-JP" sz="1300">
              <a:latin typeface="ＭＳ Ｐゴシック"/>
            </a:rPr>
            <a:t>1/3</a:t>
          </a:r>
          <a:r>
            <a:rPr kumimoji="1" lang="ja-JP" altLang="en-US" sz="1300">
              <a:latin typeface="ＭＳ Ｐゴシック"/>
            </a:rPr>
            <a:t>を新規採用することで、人件費の削減に努めてきた。</a:t>
          </a:r>
          <a:r>
            <a:rPr kumimoji="1" lang="en-US" altLang="ja-JP" sz="1300">
              <a:latin typeface="ＭＳ Ｐゴシック"/>
            </a:rPr>
            <a:t>28</a:t>
          </a:r>
          <a:r>
            <a:rPr kumimoji="1" lang="ja-JP" altLang="en-US" sz="1300">
              <a:latin typeface="ＭＳ Ｐゴシック"/>
            </a:rPr>
            <a:t>年度は対前年度比で職員は</a:t>
          </a:r>
          <a:r>
            <a:rPr kumimoji="1" lang="en-US" altLang="ja-JP" sz="1300">
              <a:latin typeface="ＭＳ Ｐゴシック"/>
            </a:rPr>
            <a:t>15</a:t>
          </a:r>
          <a:r>
            <a:rPr kumimoji="1" lang="ja-JP" altLang="en-US" sz="1300">
              <a:latin typeface="ＭＳ Ｐゴシック"/>
            </a:rPr>
            <a:t>人減となっており、人件費</a:t>
          </a:r>
          <a:r>
            <a:rPr kumimoji="1" lang="ja-JP" altLang="en-US" sz="1300">
              <a:solidFill>
                <a:sysClr val="windowText" lastClr="000000"/>
              </a:solidFill>
              <a:latin typeface="ＭＳ Ｐゴシック"/>
            </a:rPr>
            <a:t>が</a:t>
          </a:r>
          <a:r>
            <a:rPr kumimoji="1" lang="ja-JP" altLang="en-US" sz="1300">
              <a:latin typeface="ＭＳ Ｐゴシック"/>
            </a:rPr>
            <a:t>削減されたが、</a:t>
          </a:r>
          <a:r>
            <a:rPr kumimoji="1" lang="ja-JP" altLang="ja-JP" sz="1300">
              <a:solidFill>
                <a:schemeClr val="dk1"/>
              </a:solidFill>
              <a:latin typeface="+mn-lt"/>
              <a:ea typeface="+mn-ea"/>
              <a:cs typeface="+mn-cs"/>
            </a:rPr>
            <a:t>経常一般財源</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対前年度</a:t>
          </a:r>
          <a:r>
            <a:rPr kumimoji="1" lang="ja-JP" altLang="ja-JP" sz="1300">
              <a:solidFill>
                <a:schemeClr val="dk1"/>
              </a:solidFill>
              <a:latin typeface="+mn-ea"/>
              <a:ea typeface="+mn-ea"/>
              <a:cs typeface="+mn-cs"/>
            </a:rPr>
            <a:t>比</a:t>
          </a:r>
          <a:r>
            <a:rPr kumimoji="1" lang="en-US" altLang="ja-JP" sz="1300">
              <a:solidFill>
                <a:schemeClr val="dk1"/>
              </a:solidFill>
              <a:latin typeface="+mn-ea"/>
              <a:ea typeface="+mn-ea"/>
              <a:cs typeface="+mn-cs"/>
            </a:rPr>
            <a:t>384</a:t>
          </a:r>
          <a:r>
            <a:rPr kumimoji="1" lang="ja-JP" altLang="ja-JP" sz="1300">
              <a:solidFill>
                <a:schemeClr val="dk1"/>
              </a:solidFill>
              <a:latin typeface="+mn-lt"/>
              <a:ea typeface="+mn-ea"/>
              <a:cs typeface="+mn-cs"/>
            </a:rPr>
            <a:t>百万円の減となったため</a:t>
          </a:r>
          <a:r>
            <a:rPr kumimoji="1" lang="ja-JP" altLang="en-US" sz="1300">
              <a:solidFill>
                <a:schemeClr val="dk1"/>
              </a:solidFill>
              <a:latin typeface="+mn-lt"/>
              <a:ea typeface="+mn-ea"/>
              <a:cs typeface="+mn-cs"/>
            </a:rPr>
            <a:t>、結果として</a:t>
          </a:r>
          <a:r>
            <a:rPr kumimoji="1" lang="en-US" altLang="ja-JP" sz="1300">
              <a:solidFill>
                <a:schemeClr val="dk1"/>
              </a:solidFill>
              <a:latin typeface="+mn-ea"/>
              <a:ea typeface="+mn-ea"/>
              <a:cs typeface="+mn-cs"/>
            </a:rPr>
            <a:t>0.4</a:t>
          </a:r>
          <a:r>
            <a:rPr kumimoji="1" lang="ja-JP" altLang="en-US" sz="1300">
              <a:solidFill>
                <a:schemeClr val="dk1"/>
              </a:solidFill>
              <a:latin typeface="+mn-ea"/>
              <a:ea typeface="+mn-ea"/>
              <a:cs typeface="+mn-cs"/>
            </a:rPr>
            <a:t>ポイント増加となった。</a:t>
          </a:r>
          <a:endParaRPr kumimoji="1" lang="en-US" altLang="ja-JP" sz="1300">
            <a:solidFill>
              <a:schemeClr val="dk1"/>
            </a:solidFill>
            <a:latin typeface="+mn-ea"/>
            <a:ea typeface="+mn-ea"/>
            <a:cs typeface="+mn-cs"/>
          </a:endParaRPr>
        </a:p>
        <a:p>
          <a:r>
            <a:rPr kumimoji="1" lang="ja-JP" altLang="en-US" sz="1300">
              <a:latin typeface="ＭＳ Ｐゴシック"/>
            </a:rPr>
            <a:t>　合併後</a:t>
          </a:r>
          <a:r>
            <a:rPr kumimoji="1" lang="en-US" altLang="ja-JP" sz="1300">
              <a:latin typeface="ＭＳ Ｐゴシック"/>
            </a:rPr>
            <a:t>10</a:t>
          </a:r>
          <a:r>
            <a:rPr kumimoji="1" lang="ja-JP" altLang="en-US" sz="1300">
              <a:latin typeface="ＭＳ Ｐゴシック"/>
            </a:rPr>
            <a:t>年を経過し</a:t>
          </a:r>
          <a:r>
            <a:rPr kumimoji="1" lang="en-US" altLang="ja-JP" sz="1300">
              <a:latin typeface="ＭＳ Ｐゴシック"/>
            </a:rPr>
            <a:t>1/3</a:t>
          </a:r>
          <a:r>
            <a:rPr kumimoji="1" lang="ja-JP" altLang="en-US" sz="1300">
              <a:latin typeface="ＭＳ Ｐゴシック"/>
            </a:rPr>
            <a:t>採用は終了したため、今後は各部署の業務体制等を把握しながら、適切な人員管理により人件費抑制に努めていく。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130810</xdr:rowOff>
    </xdr:to>
    <xdr:cxnSp macro="">
      <xdr:nvCxnSpPr>
        <xdr:cNvPr id="66" name="直線コネクタ 65"/>
        <xdr:cNvCxnSpPr/>
      </xdr:nvCxnSpPr>
      <xdr:spPr>
        <a:xfrm>
          <a:off x="3987800" y="6101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161290</xdr:rowOff>
    </xdr:to>
    <xdr:cxnSp macro="">
      <xdr:nvCxnSpPr>
        <xdr:cNvPr id="69" name="直線コネクタ 68"/>
        <xdr:cNvCxnSpPr/>
      </xdr:nvCxnSpPr>
      <xdr:spPr>
        <a:xfrm flipV="1">
          <a:off x="3098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35</xdr:row>
      <xdr:rowOff>161290</xdr:rowOff>
    </xdr:to>
    <xdr:cxnSp macro="">
      <xdr:nvCxnSpPr>
        <xdr:cNvPr id="72" name="直線コネクタ 71"/>
        <xdr:cNvCxnSpPr/>
      </xdr:nvCxnSpPr>
      <xdr:spPr>
        <a:xfrm>
          <a:off x="2209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43180</xdr:rowOff>
    </xdr:to>
    <xdr:cxnSp macro="">
      <xdr:nvCxnSpPr>
        <xdr:cNvPr id="75" name="直線コネクタ 74"/>
        <xdr:cNvCxnSpPr/>
      </xdr:nvCxnSpPr>
      <xdr:spPr>
        <a:xfrm flipV="1">
          <a:off x="1320800" y="6146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7" name="円/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3" name="円/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・過去</a:t>
          </a:r>
          <a:r>
            <a:rPr kumimoji="1" lang="en-US" altLang="ja-JP" sz="1200">
              <a:latin typeface="ＭＳ Ｐゴシック"/>
            </a:rPr>
            <a:t>5</a:t>
          </a:r>
          <a:r>
            <a:rPr kumimoji="1" lang="ja-JP" altLang="en-US" sz="1200">
              <a:latin typeface="ＭＳ Ｐゴシック"/>
            </a:rPr>
            <a:t>年推移は、類似団体平均を下回っているものの増加傾向にある。</a:t>
          </a:r>
          <a:r>
            <a:rPr kumimoji="1" lang="en-US" altLang="ja-JP" sz="1200">
              <a:latin typeface="ＭＳ Ｐゴシック"/>
            </a:rPr>
            <a:t>28</a:t>
          </a:r>
          <a:r>
            <a:rPr kumimoji="1" lang="ja-JP" altLang="en-US" sz="1200">
              <a:latin typeface="ＭＳ Ｐゴシック"/>
            </a:rPr>
            <a:t>年度は、対前年度比で</a:t>
          </a:r>
          <a:r>
            <a:rPr kumimoji="1" lang="en-US" altLang="ja-JP" sz="1200">
              <a:latin typeface="ＭＳ Ｐゴシック"/>
            </a:rPr>
            <a:t>0.5</a:t>
          </a:r>
          <a:r>
            <a:rPr kumimoji="1" lang="ja-JP" altLang="en-US" sz="1200">
              <a:latin typeface="ＭＳ Ｐゴシック"/>
            </a:rPr>
            <a:t>ポイントの増で金額にして</a:t>
          </a:r>
          <a:r>
            <a:rPr kumimoji="1" lang="en-US" altLang="ja-JP" sz="1200">
              <a:latin typeface="ＭＳ Ｐゴシック"/>
            </a:rPr>
            <a:t>59</a:t>
          </a:r>
          <a:r>
            <a:rPr kumimoji="1" lang="ja-JP" altLang="en-US" sz="1200">
              <a:latin typeface="ＭＳ Ｐゴシック"/>
            </a:rPr>
            <a:t>百万円の増加となった。主な要因としては学童クラブ数の増等に伴い委託料が増加していることが挙げられる。また、</a:t>
          </a:r>
          <a:r>
            <a:rPr kumimoji="1" lang="ja-JP" altLang="ja-JP" sz="1200">
              <a:solidFill>
                <a:schemeClr val="dk1"/>
              </a:solidFill>
              <a:latin typeface="+mn-lt"/>
              <a:ea typeface="+mn-ea"/>
              <a:cs typeface="+mn-cs"/>
            </a:rPr>
            <a:t>経常一般財源</a:t>
          </a:r>
          <a:r>
            <a:rPr kumimoji="1" lang="ja-JP" altLang="en-US" sz="1200">
              <a:solidFill>
                <a:schemeClr val="dk1"/>
              </a:solidFill>
              <a:latin typeface="+mn-lt"/>
              <a:ea typeface="+mn-ea"/>
              <a:cs typeface="+mn-cs"/>
            </a:rPr>
            <a:t>が対</a:t>
          </a:r>
          <a:r>
            <a:rPr kumimoji="1" lang="ja-JP" altLang="ja-JP" sz="1200">
              <a:solidFill>
                <a:schemeClr val="dk1"/>
              </a:solidFill>
              <a:latin typeface="+mn-lt"/>
              <a:ea typeface="+mn-ea"/>
              <a:cs typeface="+mn-cs"/>
            </a:rPr>
            <a:t>前年度比</a:t>
          </a:r>
          <a:r>
            <a:rPr kumimoji="1" lang="en-US" altLang="ja-JP" sz="1200">
              <a:solidFill>
                <a:schemeClr val="dk1"/>
              </a:solidFill>
              <a:latin typeface="+mn-ea"/>
              <a:ea typeface="+mn-ea"/>
              <a:cs typeface="+mn-cs"/>
            </a:rPr>
            <a:t>384</a:t>
          </a:r>
          <a:r>
            <a:rPr kumimoji="1" lang="ja-JP" altLang="ja-JP" sz="1200">
              <a:solidFill>
                <a:schemeClr val="dk1"/>
              </a:solidFill>
              <a:latin typeface="+mn-ea"/>
              <a:ea typeface="+mn-ea"/>
              <a:cs typeface="+mn-cs"/>
            </a:rPr>
            <a:t>百万円</a:t>
          </a:r>
          <a:r>
            <a:rPr kumimoji="1" lang="ja-JP" altLang="ja-JP" sz="1200">
              <a:solidFill>
                <a:schemeClr val="dk1"/>
              </a:solidFill>
              <a:latin typeface="+mn-lt"/>
              <a:ea typeface="+mn-ea"/>
              <a:cs typeface="+mn-cs"/>
            </a:rPr>
            <a:t>の減となった</a:t>
          </a:r>
          <a:r>
            <a:rPr kumimoji="1" lang="ja-JP" altLang="en-US" sz="1200">
              <a:solidFill>
                <a:schemeClr val="dk1"/>
              </a:solidFill>
              <a:latin typeface="+mn-lt"/>
              <a:ea typeface="+mn-ea"/>
              <a:cs typeface="+mn-cs"/>
            </a:rPr>
            <a:t>ことも大きく影響している。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引き続き、玉名市第</a:t>
          </a:r>
          <a:r>
            <a:rPr kumimoji="1" lang="en-US" altLang="ja-JP" sz="1200">
              <a:solidFill>
                <a:schemeClr val="dk1"/>
              </a:solidFill>
              <a:latin typeface="+mn-ea"/>
              <a:ea typeface="+mn-ea"/>
              <a:cs typeface="+mn-cs"/>
            </a:rPr>
            <a:t>3</a:t>
          </a:r>
          <a:r>
            <a:rPr kumimoji="1" lang="ja-JP" altLang="en-US" sz="1200">
              <a:solidFill>
                <a:schemeClr val="dk1"/>
              </a:solidFill>
              <a:latin typeface="+mn-lt"/>
              <a:ea typeface="+mn-ea"/>
              <a:cs typeface="+mn-cs"/>
            </a:rPr>
            <a:t>次行政改革大綱（</a:t>
          </a:r>
          <a:r>
            <a:rPr kumimoji="1" lang="ja-JP" altLang="en-US" sz="1200">
              <a:solidFill>
                <a:schemeClr val="dk1"/>
              </a:solidFill>
              <a:latin typeface="+mn-ea"/>
              <a:ea typeface="+mn-ea"/>
              <a:cs typeface="+mn-cs"/>
            </a:rPr>
            <a:t>平成</a:t>
          </a:r>
          <a:r>
            <a:rPr kumimoji="1" lang="en-US" altLang="ja-JP" sz="1200">
              <a:solidFill>
                <a:schemeClr val="dk1"/>
              </a:solidFill>
              <a:latin typeface="+mn-ea"/>
              <a:ea typeface="+mn-ea"/>
              <a:cs typeface="+mn-cs"/>
            </a:rPr>
            <a:t>29</a:t>
          </a:r>
          <a:r>
            <a:rPr kumimoji="1" lang="ja-JP" altLang="en-US" sz="1200">
              <a:solidFill>
                <a:schemeClr val="dk1"/>
              </a:solidFill>
              <a:latin typeface="+mn-ea"/>
              <a:ea typeface="+mn-ea"/>
              <a:cs typeface="+mn-cs"/>
            </a:rPr>
            <a:t>年度～平成</a:t>
          </a:r>
          <a:r>
            <a:rPr kumimoji="1" lang="en-US" altLang="ja-JP" sz="1200">
              <a:solidFill>
                <a:schemeClr val="dk1"/>
              </a:solidFill>
              <a:latin typeface="+mn-ea"/>
              <a:ea typeface="+mn-ea"/>
              <a:cs typeface="+mn-cs"/>
            </a:rPr>
            <a:t>33</a:t>
          </a:r>
          <a:r>
            <a:rPr kumimoji="1" lang="ja-JP" altLang="en-US" sz="1200">
              <a:solidFill>
                <a:schemeClr val="dk1"/>
              </a:solidFill>
              <a:latin typeface="+mn-ea"/>
              <a:ea typeface="+mn-ea"/>
              <a:cs typeface="+mn-cs"/>
            </a:rPr>
            <a:t>年度）に基づき、内部管理経費の見直しなど経費削減に努め、効率的な財政運営に努めていく。</a:t>
          </a:r>
          <a:endParaRPr kumimoji="1" lang="ja-JP" altLang="en-US" sz="12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153126</xdr:rowOff>
    </xdr:from>
    <xdr:to>
      <xdr:col>24</xdr:col>
      <xdr:colOff>31750</xdr:colOff>
      <xdr:row>15</xdr:row>
      <xdr:rowOff>14333</xdr:rowOff>
    </xdr:to>
    <xdr:cxnSp macro="">
      <xdr:nvCxnSpPr>
        <xdr:cNvPr id="129" name="直線コネクタ 128"/>
        <xdr:cNvCxnSpPr/>
      </xdr:nvCxnSpPr>
      <xdr:spPr>
        <a:xfrm>
          <a:off x="15671800" y="25534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146594</xdr:rowOff>
    </xdr:from>
    <xdr:to>
      <xdr:col>22</xdr:col>
      <xdr:colOff>565150</xdr:colOff>
      <xdr:row>14</xdr:row>
      <xdr:rowOff>153126</xdr:rowOff>
    </xdr:to>
    <xdr:cxnSp macro="">
      <xdr:nvCxnSpPr>
        <xdr:cNvPr id="132" name="直線コネクタ 131"/>
        <xdr:cNvCxnSpPr/>
      </xdr:nvCxnSpPr>
      <xdr:spPr>
        <a:xfrm>
          <a:off x="14782800" y="2546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146594</xdr:rowOff>
    </xdr:to>
    <xdr:cxnSp macro="">
      <xdr:nvCxnSpPr>
        <xdr:cNvPr id="135" name="直線コネクタ 134"/>
        <xdr:cNvCxnSpPr/>
      </xdr:nvCxnSpPr>
      <xdr:spPr>
        <a:xfrm>
          <a:off x="13893800" y="2494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42091</xdr:rowOff>
    </xdr:from>
    <xdr:to>
      <xdr:col>20</xdr:col>
      <xdr:colOff>158750</xdr:colOff>
      <xdr:row>14</xdr:row>
      <xdr:rowOff>94343</xdr:rowOff>
    </xdr:to>
    <xdr:cxnSp macro="">
      <xdr:nvCxnSpPr>
        <xdr:cNvPr id="138" name="直線コネクタ 137"/>
        <xdr:cNvCxnSpPr/>
      </xdr:nvCxnSpPr>
      <xdr:spPr>
        <a:xfrm>
          <a:off x="13004800" y="24423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134983</xdr:rowOff>
    </xdr:from>
    <xdr:to>
      <xdr:col>24</xdr:col>
      <xdr:colOff>82550</xdr:colOff>
      <xdr:row>15</xdr:row>
      <xdr:rowOff>65133</xdr:rowOff>
    </xdr:to>
    <xdr:sp macro="" textlink="">
      <xdr:nvSpPr>
        <xdr:cNvPr id="148" name="円/楕円 147"/>
        <xdr:cNvSpPr/>
      </xdr:nvSpPr>
      <xdr:spPr>
        <a:xfrm>
          <a:off x="164592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151510</xdr:rowOff>
    </xdr:from>
    <xdr:ext cx="762000" cy="259045"/>
    <xdr:sp macro="" textlink="">
      <xdr:nvSpPr>
        <xdr:cNvPr id="149" name="物件費該当値テキスト"/>
        <xdr:cNvSpPr txBox="1"/>
      </xdr:nvSpPr>
      <xdr:spPr>
        <a:xfrm>
          <a:off x="16598900" y="23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102326</xdr:rowOff>
    </xdr:from>
    <xdr:to>
      <xdr:col>22</xdr:col>
      <xdr:colOff>615950</xdr:colOff>
      <xdr:row>15</xdr:row>
      <xdr:rowOff>32476</xdr:rowOff>
    </xdr:to>
    <xdr:sp macro="" textlink="">
      <xdr:nvSpPr>
        <xdr:cNvPr id="150" name="円/楕円 149"/>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42653</xdr:rowOff>
    </xdr:from>
    <xdr:ext cx="736600" cy="259045"/>
    <xdr:sp macro="" textlink="">
      <xdr:nvSpPr>
        <xdr:cNvPr id="151" name="テキスト ボックス 150"/>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95794</xdr:rowOff>
    </xdr:from>
    <xdr:to>
      <xdr:col>21</xdr:col>
      <xdr:colOff>412750</xdr:colOff>
      <xdr:row>15</xdr:row>
      <xdr:rowOff>25944</xdr:rowOff>
    </xdr:to>
    <xdr:sp macro="" textlink="">
      <xdr:nvSpPr>
        <xdr:cNvPr id="152" name="円/楕円 151"/>
        <xdr:cNvSpPr/>
      </xdr:nvSpPr>
      <xdr:spPr>
        <a:xfrm>
          <a:off x="14732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36121</xdr:rowOff>
    </xdr:from>
    <xdr:ext cx="762000" cy="259045"/>
    <xdr:sp macro="" textlink="">
      <xdr:nvSpPr>
        <xdr:cNvPr id="153" name="テキスト ボックス 152"/>
        <xdr:cNvSpPr txBox="1"/>
      </xdr:nvSpPr>
      <xdr:spPr>
        <a:xfrm>
          <a:off x="14401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4" name="円/楕円 153"/>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5" name="テキスト ボックス 154"/>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162741</xdr:rowOff>
    </xdr:from>
    <xdr:to>
      <xdr:col>19</xdr:col>
      <xdr:colOff>6350</xdr:colOff>
      <xdr:row>14</xdr:row>
      <xdr:rowOff>92891</xdr:rowOff>
    </xdr:to>
    <xdr:sp macro="" textlink="">
      <xdr:nvSpPr>
        <xdr:cNvPr id="156" name="円/楕円 155"/>
        <xdr:cNvSpPr/>
      </xdr:nvSpPr>
      <xdr:spPr>
        <a:xfrm>
          <a:off x="12954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103068</xdr:rowOff>
    </xdr:from>
    <xdr:ext cx="762000" cy="259045"/>
    <xdr:sp macro="" textlink="">
      <xdr:nvSpPr>
        <xdr:cNvPr id="157" name="テキスト ボックス 156"/>
        <xdr:cNvSpPr txBox="1"/>
      </xdr:nvSpPr>
      <xdr:spPr>
        <a:xfrm>
          <a:off x="12623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・扶助費は年々増加傾向にあり、対前年度比で</a:t>
          </a:r>
          <a:r>
            <a:rPr kumimoji="1" lang="en-US" altLang="ja-JP" sz="1300">
              <a:latin typeface="ＭＳ Ｐゴシック"/>
            </a:rPr>
            <a:t>1.1</a:t>
          </a:r>
          <a:r>
            <a:rPr kumimoji="1" lang="ja-JP" altLang="en-US" sz="1300">
              <a:latin typeface="ＭＳ Ｐゴシック"/>
            </a:rPr>
            <a:t>ポイント増となった。主な要因としては、保育所関連経費の増等</a:t>
          </a:r>
          <a:r>
            <a:rPr kumimoji="1" lang="en-US" altLang="ja-JP" sz="1300">
              <a:latin typeface="ＭＳ Ｐゴシック"/>
            </a:rPr>
            <a:t>176</a:t>
          </a:r>
          <a:r>
            <a:rPr kumimoji="1" lang="ja-JP" altLang="en-US" sz="1300">
              <a:latin typeface="ＭＳ Ｐゴシック"/>
            </a:rPr>
            <a:t>百万円や</a:t>
          </a:r>
          <a:r>
            <a:rPr kumimoji="1" lang="ja-JP" altLang="ja-JP" sz="1300">
              <a:solidFill>
                <a:schemeClr val="dk1"/>
              </a:solidFill>
              <a:latin typeface="+mn-lt"/>
              <a:ea typeface="+mn-ea"/>
              <a:cs typeface="+mn-cs"/>
            </a:rPr>
            <a:t>経常一般財源</a:t>
          </a:r>
          <a:r>
            <a:rPr kumimoji="1" lang="en-US" altLang="ja-JP" sz="1300">
              <a:solidFill>
                <a:schemeClr val="dk1"/>
              </a:solidFill>
              <a:latin typeface="+mn-ea"/>
              <a:ea typeface="+mn-ea"/>
              <a:cs typeface="+mn-cs"/>
            </a:rPr>
            <a:t>384</a:t>
          </a:r>
          <a:r>
            <a:rPr kumimoji="1" lang="ja-JP" altLang="ja-JP" sz="1300">
              <a:solidFill>
                <a:schemeClr val="dk1"/>
              </a:solidFill>
              <a:latin typeface="+mn-lt"/>
              <a:ea typeface="+mn-ea"/>
              <a:cs typeface="+mn-cs"/>
            </a:rPr>
            <a:t>百万円の減</a:t>
          </a:r>
          <a:r>
            <a:rPr kumimoji="1" lang="ja-JP" altLang="en-US" sz="1300">
              <a:solidFill>
                <a:schemeClr val="dk1"/>
              </a:solidFill>
              <a:latin typeface="+mn-lt"/>
              <a:ea typeface="+mn-ea"/>
              <a:cs typeface="+mn-cs"/>
            </a:rPr>
            <a:t>が挙げられる。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今後も、保育所関連経費や社会保障経費については増加していくこと</a:t>
          </a:r>
          <a:r>
            <a:rPr kumimoji="1" lang="ja-JP" altLang="en-US" sz="1300">
              <a:latin typeface="ＭＳ Ｐゴシック"/>
            </a:rPr>
            <a:t>が予想されるため、審査の適正化や単独事業の見直し等を行い、サービスの質を確保しつつ、経費の抑制に努めていく。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xdr:rowOff>
    </xdr:from>
    <xdr:to>
      <xdr:col>7</xdr:col>
      <xdr:colOff>15875</xdr:colOff>
      <xdr:row>55</xdr:row>
      <xdr:rowOff>92710</xdr:rowOff>
    </xdr:to>
    <xdr:cxnSp macro="">
      <xdr:nvCxnSpPr>
        <xdr:cNvPr id="190" name="直線コネクタ 189"/>
        <xdr:cNvCxnSpPr/>
      </xdr:nvCxnSpPr>
      <xdr:spPr>
        <a:xfrm>
          <a:off x="3987800" y="9438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142240</xdr:rowOff>
    </xdr:from>
    <xdr:to>
      <xdr:col>5</xdr:col>
      <xdr:colOff>549275</xdr:colOff>
      <xdr:row>55</xdr:row>
      <xdr:rowOff>8890</xdr:rowOff>
    </xdr:to>
    <xdr:cxnSp macro="">
      <xdr:nvCxnSpPr>
        <xdr:cNvPr id="193" name="直線コネクタ 192"/>
        <xdr:cNvCxnSpPr/>
      </xdr:nvCxnSpPr>
      <xdr:spPr>
        <a:xfrm>
          <a:off x="3098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142240</xdr:rowOff>
    </xdr:from>
    <xdr:to>
      <xdr:col>4</xdr:col>
      <xdr:colOff>346075</xdr:colOff>
      <xdr:row>55</xdr:row>
      <xdr:rowOff>31750</xdr:rowOff>
    </xdr:to>
    <xdr:cxnSp macro="">
      <xdr:nvCxnSpPr>
        <xdr:cNvPr id="196" name="直線コネクタ 195"/>
        <xdr:cNvCxnSpPr/>
      </xdr:nvCxnSpPr>
      <xdr:spPr>
        <a:xfrm flipV="1">
          <a:off x="2209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xdr:rowOff>
    </xdr:from>
    <xdr:to>
      <xdr:col>3</xdr:col>
      <xdr:colOff>142875</xdr:colOff>
      <xdr:row>55</xdr:row>
      <xdr:rowOff>31750</xdr:rowOff>
    </xdr:to>
    <xdr:cxnSp macro="">
      <xdr:nvCxnSpPr>
        <xdr:cNvPr id="199" name="直線コネクタ 198"/>
        <xdr:cNvCxnSpPr/>
      </xdr:nvCxnSpPr>
      <xdr:spPr>
        <a:xfrm>
          <a:off x="1320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209" name="円/楕円 208"/>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13987</xdr:rowOff>
    </xdr:from>
    <xdr:ext cx="762000" cy="259045"/>
    <xdr:sp macro="" textlink="">
      <xdr:nvSpPr>
        <xdr:cNvPr id="210" name="扶助費該当値テキスト"/>
        <xdr:cNvSpPr txBox="1"/>
      </xdr:nvSpPr>
      <xdr:spPr>
        <a:xfrm>
          <a:off x="4914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129540</xdr:rowOff>
    </xdr:from>
    <xdr:to>
      <xdr:col>5</xdr:col>
      <xdr:colOff>600075</xdr:colOff>
      <xdr:row>55</xdr:row>
      <xdr:rowOff>59690</xdr:rowOff>
    </xdr:to>
    <xdr:sp macro="" textlink="">
      <xdr:nvSpPr>
        <xdr:cNvPr id="211" name="円/楕円 210"/>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212" name="テキスト ボックス 211"/>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91440</xdr:rowOff>
    </xdr:from>
    <xdr:to>
      <xdr:col>4</xdr:col>
      <xdr:colOff>396875</xdr:colOff>
      <xdr:row>55</xdr:row>
      <xdr:rowOff>21590</xdr:rowOff>
    </xdr:to>
    <xdr:sp macro="" textlink="">
      <xdr:nvSpPr>
        <xdr:cNvPr id="213" name="円/楕円 212"/>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31767</xdr:rowOff>
    </xdr:from>
    <xdr:ext cx="762000" cy="259045"/>
    <xdr:sp macro="" textlink="">
      <xdr:nvSpPr>
        <xdr:cNvPr id="214" name="テキスト ボックス 213"/>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5" name="円/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6" name="テキスト ボックス 215"/>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137160</xdr:rowOff>
    </xdr:from>
    <xdr:to>
      <xdr:col>1</xdr:col>
      <xdr:colOff>676275</xdr:colOff>
      <xdr:row>55</xdr:row>
      <xdr:rowOff>67310</xdr:rowOff>
    </xdr:to>
    <xdr:sp macro="" textlink="">
      <xdr:nvSpPr>
        <xdr:cNvPr id="217" name="円/楕円 216"/>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52087</xdr:rowOff>
    </xdr:from>
    <xdr:ext cx="762000" cy="259045"/>
    <xdr:sp macro="" textlink="">
      <xdr:nvSpPr>
        <xdr:cNvPr id="218" name="テキスト ボックス 217"/>
        <xdr:cNvSpPr txBox="1"/>
      </xdr:nvSpPr>
      <xdr:spPr>
        <a:xfrm>
          <a:off x="939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・対前年度比で</a:t>
          </a:r>
          <a:r>
            <a:rPr kumimoji="1" lang="en-US" altLang="ja-JP" sz="1300">
              <a:latin typeface="ＭＳ Ｐゴシック"/>
            </a:rPr>
            <a:t>0.5</a:t>
          </a:r>
          <a:r>
            <a:rPr kumimoji="1" lang="ja-JP" altLang="en-US" sz="1300">
              <a:latin typeface="ＭＳ Ｐゴシック"/>
            </a:rPr>
            <a:t>ポイントの増となった。主な要因としては、</a:t>
          </a:r>
          <a:r>
            <a:rPr kumimoji="1" lang="ja-JP" altLang="ja-JP" sz="1300">
              <a:solidFill>
                <a:schemeClr val="dk1"/>
              </a:solidFill>
              <a:latin typeface="+mn-lt"/>
              <a:ea typeface="+mn-ea"/>
              <a:cs typeface="+mn-cs"/>
            </a:rPr>
            <a:t>道路</a:t>
          </a:r>
          <a:r>
            <a:rPr kumimoji="1" lang="ja-JP" altLang="en-US" sz="1300">
              <a:solidFill>
                <a:schemeClr val="dk1"/>
              </a:solidFill>
              <a:latin typeface="+mn-lt"/>
              <a:ea typeface="+mn-ea"/>
              <a:cs typeface="+mn-cs"/>
            </a:rPr>
            <a:t>橋りょう</a:t>
          </a:r>
          <a:r>
            <a:rPr kumimoji="1" lang="ja-JP" altLang="ja-JP" sz="1300">
              <a:solidFill>
                <a:schemeClr val="dk1"/>
              </a:solidFill>
              <a:latin typeface="+mn-lt"/>
              <a:ea typeface="+mn-ea"/>
              <a:cs typeface="+mn-cs"/>
            </a:rPr>
            <a:t>等のインフラや公共施設の老朽化に伴う維持</a:t>
          </a:r>
          <a:r>
            <a:rPr kumimoji="1" lang="ja-JP" altLang="en-US" sz="1300">
              <a:solidFill>
                <a:schemeClr val="dk1"/>
              </a:solidFill>
              <a:latin typeface="+mn-lt"/>
              <a:ea typeface="+mn-ea"/>
              <a:cs typeface="+mn-cs"/>
            </a:rPr>
            <a:t>補修費の増加が挙げられる。</a:t>
          </a:r>
          <a:r>
            <a:rPr kumimoji="1" lang="ja-JP" altLang="ja-JP" sz="1300">
              <a:solidFill>
                <a:schemeClr val="dk1"/>
              </a:solidFill>
              <a:latin typeface="+mn-lt"/>
              <a:ea typeface="+mn-ea"/>
              <a:cs typeface="+mn-cs"/>
            </a:rPr>
            <a:t>また、経常一般財源が対前年度</a:t>
          </a:r>
          <a:r>
            <a:rPr kumimoji="1" lang="ja-JP" altLang="ja-JP" sz="1300">
              <a:solidFill>
                <a:schemeClr val="dk1"/>
              </a:solidFill>
              <a:latin typeface="+mn-ea"/>
              <a:ea typeface="+mn-ea"/>
              <a:cs typeface="+mn-cs"/>
            </a:rPr>
            <a:t>比</a:t>
          </a:r>
          <a:r>
            <a:rPr kumimoji="1" lang="en-US" altLang="ja-JP" sz="1300">
              <a:solidFill>
                <a:schemeClr val="dk1"/>
              </a:solidFill>
              <a:latin typeface="+mn-ea"/>
              <a:ea typeface="+mn-ea"/>
              <a:cs typeface="+mn-cs"/>
            </a:rPr>
            <a:t>384</a:t>
          </a:r>
          <a:r>
            <a:rPr kumimoji="1" lang="ja-JP" altLang="ja-JP" sz="1300">
              <a:solidFill>
                <a:schemeClr val="dk1"/>
              </a:solidFill>
              <a:latin typeface="+mn-lt"/>
              <a:ea typeface="+mn-ea"/>
              <a:cs typeface="+mn-cs"/>
            </a:rPr>
            <a:t>百万円の減となったことも大きく影響している。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今後も、インフラや公共施設等の老朽化に伴い維持補修費は増加していくことが予想される。特別会計の財政健全化にも取り組み、繰出金の適正な支出にも努めていく。</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1270</xdr:rowOff>
    </xdr:to>
    <xdr:cxnSp macro="">
      <xdr:nvCxnSpPr>
        <xdr:cNvPr id="251" name="直線コネクタ 250"/>
        <xdr:cNvCxnSpPr/>
      </xdr:nvCxnSpPr>
      <xdr:spPr>
        <a:xfrm>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134620</xdr:rowOff>
    </xdr:to>
    <xdr:cxnSp macro="">
      <xdr:nvCxnSpPr>
        <xdr:cNvPr id="254" name="直線コネクタ 253"/>
        <xdr:cNvCxnSpPr/>
      </xdr:nvCxnSpPr>
      <xdr:spPr>
        <a:xfrm>
          <a:off x="14782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119380</xdr:rowOff>
    </xdr:to>
    <xdr:cxnSp macro="">
      <xdr:nvCxnSpPr>
        <xdr:cNvPr id="257" name="直線コネクタ 256"/>
        <xdr:cNvCxnSpPr/>
      </xdr:nvCxnSpPr>
      <xdr:spPr>
        <a:xfrm flipV="1">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134620</xdr:rowOff>
    </xdr:to>
    <xdr:cxnSp macro="">
      <xdr:nvCxnSpPr>
        <xdr:cNvPr id="260" name="直線コネクタ 259"/>
        <xdr:cNvCxnSpPr/>
      </xdr:nvCxnSpPr>
      <xdr:spPr>
        <a:xfrm flipV="1">
          <a:off x="13004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8907</xdr:rowOff>
    </xdr:from>
    <xdr:ext cx="762000" cy="259045"/>
    <xdr:sp macro="" textlink="">
      <xdr:nvSpPr>
        <xdr:cNvPr id="277" name="テキスト ボックス 27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・類似団体平均を大きく上回っており、これは一部事務組合や公営企業会計への負担金・補助金が高額のためである。</a:t>
          </a:r>
          <a:r>
            <a:rPr kumimoji="1" lang="ja-JP" altLang="ja-JP" sz="1200">
              <a:solidFill>
                <a:schemeClr val="dk1"/>
              </a:solidFill>
              <a:latin typeface="+mn-ea"/>
              <a:ea typeface="+mn-ea"/>
              <a:cs typeface="+mn-cs"/>
            </a:rPr>
            <a:t>対前年度比で</a:t>
          </a:r>
          <a:r>
            <a:rPr kumimoji="1" lang="en-US" altLang="ja-JP" sz="1200">
              <a:solidFill>
                <a:schemeClr val="dk1"/>
              </a:solidFill>
              <a:latin typeface="+mn-ea"/>
              <a:ea typeface="+mn-ea"/>
              <a:cs typeface="+mn-cs"/>
            </a:rPr>
            <a:t>0.2</a:t>
          </a:r>
          <a:r>
            <a:rPr kumimoji="1" lang="ja-JP" altLang="ja-JP" sz="1200">
              <a:solidFill>
                <a:schemeClr val="dk1"/>
              </a:solidFill>
              <a:latin typeface="+mn-ea"/>
              <a:ea typeface="+mn-ea"/>
              <a:cs typeface="+mn-cs"/>
            </a:rPr>
            <a:t>ポイント減</a:t>
          </a:r>
          <a:r>
            <a:rPr kumimoji="1" lang="ja-JP" altLang="en-US" sz="1300">
              <a:latin typeface="ＭＳ Ｐゴシック"/>
            </a:rPr>
            <a:t>少したのは、公共下水道事業会計補助金が減となったこと等が主な要因である。</a:t>
          </a:r>
          <a:endParaRPr kumimoji="1" lang="en-US" altLang="ja-JP" sz="1300">
            <a:latin typeface="ＭＳ Ｐゴシック"/>
          </a:endParaRPr>
        </a:p>
        <a:p>
          <a:r>
            <a:rPr kumimoji="1" lang="ja-JP" altLang="en-US" sz="1300">
              <a:latin typeface="ＭＳ Ｐゴシック"/>
            </a:rPr>
            <a:t>　今後も、一部事務組合や公営企業会計・各種団体への負担金・補助金等の見直しを継続して行い、適正な支出を図っていく。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35560</xdr:rowOff>
    </xdr:to>
    <xdr:cxnSp macro="">
      <xdr:nvCxnSpPr>
        <xdr:cNvPr id="307" name="直線コネクタ 306"/>
        <xdr:cNvCxnSpPr/>
      </xdr:nvCxnSpPr>
      <xdr:spPr>
        <a:xfrm flipV="1">
          <a:off x="15671800" y="6710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35560</xdr:rowOff>
    </xdr:from>
    <xdr:to>
      <xdr:col>22</xdr:col>
      <xdr:colOff>565150</xdr:colOff>
      <xdr:row>39</xdr:row>
      <xdr:rowOff>98425</xdr:rowOff>
    </xdr:to>
    <xdr:cxnSp macro="">
      <xdr:nvCxnSpPr>
        <xdr:cNvPr id="310" name="直線コネクタ 309"/>
        <xdr:cNvCxnSpPr/>
      </xdr:nvCxnSpPr>
      <xdr:spPr>
        <a:xfrm flipV="1">
          <a:off x="14782800" y="67221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64135</xdr:rowOff>
    </xdr:from>
    <xdr:to>
      <xdr:col>21</xdr:col>
      <xdr:colOff>361950</xdr:colOff>
      <xdr:row>39</xdr:row>
      <xdr:rowOff>98425</xdr:rowOff>
    </xdr:to>
    <xdr:cxnSp macro="">
      <xdr:nvCxnSpPr>
        <xdr:cNvPr id="313" name="直線コネクタ 312"/>
        <xdr:cNvCxnSpPr/>
      </xdr:nvCxnSpPr>
      <xdr:spPr>
        <a:xfrm>
          <a:off x="13893800" y="6750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64135</xdr:rowOff>
    </xdr:from>
    <xdr:to>
      <xdr:col>20</xdr:col>
      <xdr:colOff>158750</xdr:colOff>
      <xdr:row>39</xdr:row>
      <xdr:rowOff>92710</xdr:rowOff>
    </xdr:to>
    <xdr:cxnSp macro="">
      <xdr:nvCxnSpPr>
        <xdr:cNvPr id="316" name="直線コネクタ 315"/>
        <xdr:cNvCxnSpPr/>
      </xdr:nvCxnSpPr>
      <xdr:spPr>
        <a:xfrm flipV="1">
          <a:off x="13004800" y="67506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6" name="円/楕円 325"/>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27"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156210</xdr:rowOff>
    </xdr:from>
    <xdr:to>
      <xdr:col>22</xdr:col>
      <xdr:colOff>615950</xdr:colOff>
      <xdr:row>39</xdr:row>
      <xdr:rowOff>86360</xdr:rowOff>
    </xdr:to>
    <xdr:sp macro="" textlink="">
      <xdr:nvSpPr>
        <xdr:cNvPr id="328" name="円/楕円 327"/>
        <xdr:cNvSpPr/>
      </xdr:nvSpPr>
      <xdr:spPr>
        <a:xfrm>
          <a:off x="15621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71137</xdr:rowOff>
    </xdr:from>
    <xdr:ext cx="736600" cy="259045"/>
    <xdr:sp macro="" textlink="">
      <xdr:nvSpPr>
        <xdr:cNvPr id="329" name="テキスト ボックス 328"/>
        <xdr:cNvSpPr txBox="1"/>
      </xdr:nvSpPr>
      <xdr:spPr>
        <a:xfrm>
          <a:off x="15290800" y="675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47625</xdr:rowOff>
    </xdr:from>
    <xdr:to>
      <xdr:col>21</xdr:col>
      <xdr:colOff>412750</xdr:colOff>
      <xdr:row>39</xdr:row>
      <xdr:rowOff>149225</xdr:rowOff>
    </xdr:to>
    <xdr:sp macro="" textlink="">
      <xdr:nvSpPr>
        <xdr:cNvPr id="330" name="円/楕円 329"/>
        <xdr:cNvSpPr/>
      </xdr:nvSpPr>
      <xdr:spPr>
        <a:xfrm>
          <a:off x="14732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134002</xdr:rowOff>
    </xdr:from>
    <xdr:ext cx="762000" cy="259045"/>
    <xdr:sp macro="" textlink="">
      <xdr:nvSpPr>
        <xdr:cNvPr id="331" name="テキスト ボックス 330"/>
        <xdr:cNvSpPr txBox="1"/>
      </xdr:nvSpPr>
      <xdr:spPr>
        <a:xfrm>
          <a:off x="14401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13335</xdr:rowOff>
    </xdr:from>
    <xdr:to>
      <xdr:col>20</xdr:col>
      <xdr:colOff>209550</xdr:colOff>
      <xdr:row>39</xdr:row>
      <xdr:rowOff>114935</xdr:rowOff>
    </xdr:to>
    <xdr:sp macro="" textlink="">
      <xdr:nvSpPr>
        <xdr:cNvPr id="332" name="円/楕円 331"/>
        <xdr:cNvSpPr/>
      </xdr:nvSpPr>
      <xdr:spPr>
        <a:xfrm>
          <a:off x="13843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99712</xdr:rowOff>
    </xdr:from>
    <xdr:ext cx="762000" cy="259045"/>
    <xdr:sp macro="" textlink="">
      <xdr:nvSpPr>
        <xdr:cNvPr id="333" name="テキスト ボックス 332"/>
        <xdr:cNvSpPr txBox="1"/>
      </xdr:nvSpPr>
      <xdr:spPr>
        <a:xfrm>
          <a:off x="13512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41910</xdr:rowOff>
    </xdr:from>
    <xdr:to>
      <xdr:col>19</xdr:col>
      <xdr:colOff>6350</xdr:colOff>
      <xdr:row>39</xdr:row>
      <xdr:rowOff>143510</xdr:rowOff>
    </xdr:to>
    <xdr:sp macro="" textlink="">
      <xdr:nvSpPr>
        <xdr:cNvPr id="334" name="円/楕円 333"/>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128287</xdr:rowOff>
    </xdr:from>
    <xdr:ext cx="762000" cy="259045"/>
    <xdr:sp macro="" textlink="">
      <xdr:nvSpPr>
        <xdr:cNvPr id="335" name="テキスト ボックス 334"/>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・対前年度比で</a:t>
          </a:r>
          <a:r>
            <a:rPr kumimoji="1" lang="en-US" altLang="ja-JP" sz="1200">
              <a:latin typeface="ＭＳ Ｐゴシック"/>
            </a:rPr>
            <a:t>0.1</a:t>
          </a:r>
          <a:r>
            <a:rPr kumimoji="1" lang="ja-JP" altLang="en-US" sz="1200">
              <a:latin typeface="ＭＳ Ｐゴシック"/>
            </a:rPr>
            <a:t>ポイントの増となった。元利償還金は過去に行った繰上償還の影響で約</a:t>
          </a:r>
          <a:r>
            <a:rPr kumimoji="1" lang="en-US" altLang="ja-JP" sz="1200">
              <a:latin typeface="ＭＳ Ｐゴシック"/>
            </a:rPr>
            <a:t>49</a:t>
          </a:r>
          <a:r>
            <a:rPr kumimoji="1" lang="ja-JP" altLang="en-US" sz="1200">
              <a:latin typeface="ＭＳ Ｐゴシック"/>
            </a:rPr>
            <a:t>百万円の減となったが、経常一般財源についても対前年度比</a:t>
          </a:r>
          <a:r>
            <a:rPr kumimoji="1" lang="en-US" altLang="ja-JP" sz="1200">
              <a:latin typeface="ＭＳ Ｐゴシック"/>
            </a:rPr>
            <a:t>384</a:t>
          </a:r>
          <a:r>
            <a:rPr kumimoji="1" lang="ja-JP" altLang="en-US" sz="1200">
              <a:latin typeface="ＭＳ Ｐゴシック"/>
            </a:rPr>
            <a:t>百万円の減となったためである。</a:t>
          </a:r>
          <a:endParaRPr kumimoji="1" lang="en-US" altLang="ja-JP" sz="1200">
            <a:latin typeface="ＭＳ Ｐゴシック"/>
          </a:endParaRPr>
        </a:p>
        <a:p>
          <a:r>
            <a:rPr kumimoji="1" lang="ja-JP" altLang="en-US" sz="1200">
              <a:latin typeface="ＭＳ Ｐゴシック"/>
            </a:rPr>
            <a:t>　今後は、市民会館建設事業や学校規模適正化事業等の普通建設事業が控えており、公債費の増加が予想されるため、長期財政見通しによる計画的な地方債発行に努め、併せて基金の取崩しも検討しながら公債費の抑制を図っ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82913</xdr:rowOff>
    </xdr:from>
    <xdr:to>
      <xdr:col>7</xdr:col>
      <xdr:colOff>15875</xdr:colOff>
      <xdr:row>77</xdr:row>
      <xdr:rowOff>89444</xdr:rowOff>
    </xdr:to>
    <xdr:cxnSp macro="">
      <xdr:nvCxnSpPr>
        <xdr:cNvPr id="370" name="直線コネクタ 369"/>
        <xdr:cNvCxnSpPr/>
      </xdr:nvCxnSpPr>
      <xdr:spPr>
        <a:xfrm>
          <a:off x="3987800" y="13284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82913</xdr:rowOff>
    </xdr:from>
    <xdr:to>
      <xdr:col>5</xdr:col>
      <xdr:colOff>549275</xdr:colOff>
      <xdr:row>77</xdr:row>
      <xdr:rowOff>148227</xdr:rowOff>
    </xdr:to>
    <xdr:cxnSp macro="">
      <xdr:nvCxnSpPr>
        <xdr:cNvPr id="373" name="直線コネクタ 372"/>
        <xdr:cNvCxnSpPr/>
      </xdr:nvCxnSpPr>
      <xdr:spPr>
        <a:xfrm flipV="1">
          <a:off x="3098800" y="132845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128632</xdr:rowOff>
    </xdr:from>
    <xdr:to>
      <xdr:col>4</xdr:col>
      <xdr:colOff>346075</xdr:colOff>
      <xdr:row>77</xdr:row>
      <xdr:rowOff>148227</xdr:rowOff>
    </xdr:to>
    <xdr:cxnSp macro="">
      <xdr:nvCxnSpPr>
        <xdr:cNvPr id="376" name="直線コネクタ 375"/>
        <xdr:cNvCxnSpPr/>
      </xdr:nvCxnSpPr>
      <xdr:spPr>
        <a:xfrm>
          <a:off x="2209800" y="133302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122101</xdr:rowOff>
    </xdr:from>
    <xdr:to>
      <xdr:col>3</xdr:col>
      <xdr:colOff>142875</xdr:colOff>
      <xdr:row>77</xdr:row>
      <xdr:rowOff>128632</xdr:rowOff>
    </xdr:to>
    <xdr:cxnSp macro="">
      <xdr:nvCxnSpPr>
        <xdr:cNvPr id="379" name="直線コネクタ 378"/>
        <xdr:cNvCxnSpPr/>
      </xdr:nvCxnSpPr>
      <xdr:spPr>
        <a:xfrm>
          <a:off x="1320800" y="13323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38644</xdr:rowOff>
    </xdr:from>
    <xdr:to>
      <xdr:col>7</xdr:col>
      <xdr:colOff>66675</xdr:colOff>
      <xdr:row>77</xdr:row>
      <xdr:rowOff>140244</xdr:rowOff>
    </xdr:to>
    <xdr:sp macro="" textlink="">
      <xdr:nvSpPr>
        <xdr:cNvPr id="389" name="円/楕円 388"/>
        <xdr:cNvSpPr/>
      </xdr:nvSpPr>
      <xdr:spPr>
        <a:xfrm>
          <a:off x="4775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55171</xdr:rowOff>
    </xdr:from>
    <xdr:ext cx="762000" cy="259045"/>
    <xdr:sp macro="" textlink="">
      <xdr:nvSpPr>
        <xdr:cNvPr id="390" name="公債費該当値テキスト"/>
        <xdr:cNvSpPr txBox="1"/>
      </xdr:nvSpPr>
      <xdr:spPr>
        <a:xfrm>
          <a:off x="4914900" y="1308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32113</xdr:rowOff>
    </xdr:from>
    <xdr:to>
      <xdr:col>5</xdr:col>
      <xdr:colOff>600075</xdr:colOff>
      <xdr:row>77</xdr:row>
      <xdr:rowOff>133713</xdr:rowOff>
    </xdr:to>
    <xdr:sp macro="" textlink="">
      <xdr:nvSpPr>
        <xdr:cNvPr id="391" name="円/楕円 390"/>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92" name="テキスト ボックス 391"/>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97427</xdr:rowOff>
    </xdr:from>
    <xdr:to>
      <xdr:col>4</xdr:col>
      <xdr:colOff>396875</xdr:colOff>
      <xdr:row>78</xdr:row>
      <xdr:rowOff>27577</xdr:rowOff>
    </xdr:to>
    <xdr:sp macro="" textlink="">
      <xdr:nvSpPr>
        <xdr:cNvPr id="393" name="円/楕円 392"/>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12354</xdr:rowOff>
    </xdr:from>
    <xdr:ext cx="762000" cy="259045"/>
    <xdr:sp macro="" textlink="">
      <xdr:nvSpPr>
        <xdr:cNvPr id="394" name="テキスト ボックス 393"/>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77832</xdr:rowOff>
    </xdr:from>
    <xdr:to>
      <xdr:col>3</xdr:col>
      <xdr:colOff>193675</xdr:colOff>
      <xdr:row>78</xdr:row>
      <xdr:rowOff>7982</xdr:rowOff>
    </xdr:to>
    <xdr:sp macro="" textlink="">
      <xdr:nvSpPr>
        <xdr:cNvPr id="395" name="円/楕円 394"/>
        <xdr:cNvSpPr/>
      </xdr:nvSpPr>
      <xdr:spPr>
        <a:xfrm>
          <a:off x="2159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164209</xdr:rowOff>
    </xdr:from>
    <xdr:ext cx="762000" cy="259045"/>
    <xdr:sp macro="" textlink="">
      <xdr:nvSpPr>
        <xdr:cNvPr id="396" name="テキスト ボックス 395"/>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71301</xdr:rowOff>
    </xdr:from>
    <xdr:to>
      <xdr:col>1</xdr:col>
      <xdr:colOff>676275</xdr:colOff>
      <xdr:row>78</xdr:row>
      <xdr:rowOff>1451</xdr:rowOff>
    </xdr:to>
    <xdr:sp macro="" textlink="">
      <xdr:nvSpPr>
        <xdr:cNvPr id="397" name="円/楕円 396"/>
        <xdr:cNvSpPr/>
      </xdr:nvSpPr>
      <xdr:spPr>
        <a:xfrm>
          <a:off x="1270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157678</xdr:rowOff>
    </xdr:from>
    <xdr:ext cx="762000" cy="259045"/>
    <xdr:sp macro="" textlink="">
      <xdr:nvSpPr>
        <xdr:cNvPr id="398" name="テキスト ボックス 397"/>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a:t>
          </a:r>
          <a:r>
            <a:rPr kumimoji="1" lang="ja-JP" altLang="ja-JP" sz="1200">
              <a:solidFill>
                <a:schemeClr val="dk1"/>
              </a:solidFill>
              <a:latin typeface="+mn-lt"/>
              <a:ea typeface="+mn-ea"/>
              <a:cs typeface="+mn-cs"/>
            </a:rPr>
            <a:t>扶助費や物件費</a:t>
          </a:r>
          <a:r>
            <a:rPr kumimoji="1" lang="ja-JP" altLang="en-US" sz="1200">
              <a:solidFill>
                <a:schemeClr val="dk1"/>
              </a:solidFill>
              <a:latin typeface="+mn-lt"/>
              <a:ea typeface="+mn-ea"/>
              <a:cs typeface="+mn-cs"/>
            </a:rPr>
            <a:t>、維持補修費等</a:t>
          </a:r>
          <a:r>
            <a:rPr kumimoji="1" lang="ja-JP" altLang="ja-JP" sz="1200">
              <a:solidFill>
                <a:schemeClr val="dk1"/>
              </a:solidFill>
              <a:latin typeface="+mn-lt"/>
              <a:ea typeface="+mn-ea"/>
              <a:cs typeface="+mn-cs"/>
            </a:rPr>
            <a:t>が伸びており</a:t>
          </a:r>
          <a:r>
            <a:rPr kumimoji="1" lang="ja-JP" altLang="en-US" sz="1200">
              <a:solidFill>
                <a:schemeClr val="dk1"/>
              </a:solidFill>
              <a:latin typeface="+mn-lt"/>
              <a:ea typeface="+mn-ea"/>
              <a:cs typeface="+mn-cs"/>
            </a:rPr>
            <a:t>、</a:t>
          </a:r>
          <a:r>
            <a:rPr kumimoji="1" lang="ja-JP" altLang="en-US" sz="1200">
              <a:latin typeface="ＭＳ Ｐゴシック"/>
            </a:rPr>
            <a:t>全体としては対前年度比で</a:t>
          </a:r>
          <a:r>
            <a:rPr kumimoji="1" lang="en-US" altLang="ja-JP" sz="1200">
              <a:latin typeface="ＭＳ Ｐゴシック"/>
            </a:rPr>
            <a:t>2.3</a:t>
          </a:r>
          <a:r>
            <a:rPr kumimoji="1" lang="ja-JP" altLang="en-US" sz="1200">
              <a:latin typeface="ＭＳ Ｐゴシック"/>
            </a:rPr>
            <a:t>ポイントの増となり、類似団体平均を</a:t>
          </a:r>
          <a:r>
            <a:rPr kumimoji="1" lang="en-US" altLang="ja-JP" sz="1200">
              <a:latin typeface="ＭＳ Ｐゴシック"/>
            </a:rPr>
            <a:t>0.6</a:t>
          </a:r>
          <a:r>
            <a:rPr kumimoji="1" lang="ja-JP" altLang="en-US" sz="1200">
              <a:latin typeface="ＭＳ Ｐゴシック"/>
            </a:rPr>
            <a:t>ポイント上回った。また人件費について、経費としては減少したものの比率としては増加した。</a:t>
          </a:r>
          <a:r>
            <a:rPr kumimoji="1" lang="en-US" altLang="ja-JP" sz="1200">
              <a:latin typeface="ＭＳ Ｐゴシック"/>
            </a:rPr>
            <a:t>28</a:t>
          </a:r>
          <a:r>
            <a:rPr kumimoji="1" lang="ja-JP" altLang="en-US" sz="1200">
              <a:latin typeface="ＭＳ Ｐゴシック"/>
            </a:rPr>
            <a:t>年度については、各経費が伸びていることもあるが、経常一般財源が</a:t>
          </a:r>
          <a:r>
            <a:rPr kumimoji="1" lang="en-US" altLang="ja-JP" sz="1200">
              <a:latin typeface="ＭＳ Ｐゴシック"/>
            </a:rPr>
            <a:t>384</a:t>
          </a:r>
          <a:r>
            <a:rPr kumimoji="1" lang="ja-JP" altLang="en-US" sz="1200">
              <a:latin typeface="ＭＳ Ｐゴシック"/>
            </a:rPr>
            <a:t>百万円減となったことが大きく影響している。</a:t>
          </a:r>
          <a:endParaRPr kumimoji="1" lang="en-US" altLang="ja-JP" sz="1200">
            <a:latin typeface="ＭＳ Ｐゴシック"/>
          </a:endParaRPr>
        </a:p>
        <a:p>
          <a:r>
            <a:rPr kumimoji="1" lang="ja-JP" altLang="en-US" sz="1200">
              <a:latin typeface="ＭＳ Ｐゴシック"/>
            </a:rPr>
            <a:t>　今後も、業務効率化による人件費や扶助費の抑制、内部管理経費の見直し、補助費等の適正な支出等に努め、財政の健全化を図っていく。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140715</xdr:rowOff>
    </xdr:to>
    <xdr:cxnSp macro="">
      <xdr:nvCxnSpPr>
        <xdr:cNvPr id="429" name="直線コネクタ 428"/>
        <xdr:cNvCxnSpPr/>
      </xdr:nvCxnSpPr>
      <xdr:spPr>
        <a:xfrm>
          <a:off x="15671800" y="130657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67563</xdr:rowOff>
    </xdr:to>
    <xdr:cxnSp macro="">
      <xdr:nvCxnSpPr>
        <xdr:cNvPr id="432" name="直線コネクタ 431"/>
        <xdr:cNvCxnSpPr/>
      </xdr:nvCxnSpPr>
      <xdr:spPr>
        <a:xfrm flipV="1">
          <a:off x="14782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67563</xdr:rowOff>
    </xdr:to>
    <xdr:cxnSp macro="">
      <xdr:nvCxnSpPr>
        <xdr:cNvPr id="435" name="直線コネクタ 434"/>
        <xdr:cNvCxnSpPr/>
      </xdr:nvCxnSpPr>
      <xdr:spPr>
        <a:xfrm>
          <a:off x="13893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76708</xdr:rowOff>
    </xdr:to>
    <xdr:cxnSp macro="">
      <xdr:nvCxnSpPr>
        <xdr:cNvPr id="438" name="直線コネクタ 437"/>
        <xdr:cNvCxnSpPr/>
      </xdr:nvCxnSpPr>
      <xdr:spPr>
        <a:xfrm flipV="1">
          <a:off x="13004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8" name="円/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9"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50" name="円/楕円 449"/>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51" name="テキスト ボックス 450"/>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xdr:rowOff>
    </xdr:from>
    <xdr:to>
      <xdr:col>21</xdr:col>
      <xdr:colOff>412750</xdr:colOff>
      <xdr:row>76</xdr:row>
      <xdr:rowOff>118363</xdr:rowOff>
    </xdr:to>
    <xdr:sp macro="" textlink="">
      <xdr:nvSpPr>
        <xdr:cNvPr id="452" name="円/楕円 451"/>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53" name="テキスト ボックス 452"/>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4" name="円/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110253</xdr:rowOff>
    </xdr:from>
    <xdr:ext cx="762000" cy="259045"/>
    <xdr:sp macro="" textlink="">
      <xdr:nvSpPr>
        <xdr:cNvPr id="455" name="テキスト ボックス 454"/>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6" name="円/楕円 455"/>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57" name="テキスト ボックス 456"/>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熊本県玉名市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68947</xdr:rowOff>
    </xdr:from>
    <xdr:to>
      <xdr:col>4</xdr:col>
      <xdr:colOff>1117600</xdr:colOff>
      <xdr:row>17</xdr:row>
      <xdr:rowOff>84834</xdr:rowOff>
    </xdr:to>
    <xdr:cxnSp macro="">
      <xdr:nvCxnSpPr>
        <xdr:cNvPr id="52" name="直線コネクタ 51"/>
        <xdr:cNvCxnSpPr/>
      </xdr:nvCxnSpPr>
      <xdr:spPr bwMode="auto">
        <a:xfrm>
          <a:off x="5003800" y="3031222"/>
          <a:ext cx="6477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68947</xdr:rowOff>
    </xdr:from>
    <xdr:to>
      <xdr:col>4</xdr:col>
      <xdr:colOff>469900</xdr:colOff>
      <xdr:row>17</xdr:row>
      <xdr:rowOff>81552</xdr:rowOff>
    </xdr:to>
    <xdr:cxnSp macro="">
      <xdr:nvCxnSpPr>
        <xdr:cNvPr id="55" name="直線コネクタ 54"/>
        <xdr:cNvCxnSpPr/>
      </xdr:nvCxnSpPr>
      <xdr:spPr bwMode="auto">
        <a:xfrm flipV="1">
          <a:off x="4305300" y="3031222"/>
          <a:ext cx="698500" cy="1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81552</xdr:rowOff>
    </xdr:from>
    <xdr:to>
      <xdr:col>3</xdr:col>
      <xdr:colOff>904875</xdr:colOff>
      <xdr:row>17</xdr:row>
      <xdr:rowOff>147764</xdr:rowOff>
    </xdr:to>
    <xdr:cxnSp macro="">
      <xdr:nvCxnSpPr>
        <xdr:cNvPr id="58" name="直線コネクタ 57"/>
        <xdr:cNvCxnSpPr/>
      </xdr:nvCxnSpPr>
      <xdr:spPr bwMode="auto">
        <a:xfrm flipV="1">
          <a:off x="3606800" y="3043827"/>
          <a:ext cx="698500" cy="6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110307</xdr:rowOff>
    </xdr:from>
    <xdr:to>
      <xdr:col>3</xdr:col>
      <xdr:colOff>206375</xdr:colOff>
      <xdr:row>17</xdr:row>
      <xdr:rowOff>147764</xdr:rowOff>
    </xdr:to>
    <xdr:cxnSp macro="">
      <xdr:nvCxnSpPr>
        <xdr:cNvPr id="61" name="直線コネクタ 60"/>
        <xdr:cNvCxnSpPr/>
      </xdr:nvCxnSpPr>
      <xdr:spPr bwMode="auto">
        <a:xfrm>
          <a:off x="2908300" y="3072582"/>
          <a:ext cx="698500" cy="3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34034</xdr:rowOff>
    </xdr:from>
    <xdr:to>
      <xdr:col>5</xdr:col>
      <xdr:colOff>34925</xdr:colOff>
      <xdr:row>17</xdr:row>
      <xdr:rowOff>135634</xdr:rowOff>
    </xdr:to>
    <xdr:sp macro="" textlink="">
      <xdr:nvSpPr>
        <xdr:cNvPr id="71" name="円/楕円 70"/>
        <xdr:cNvSpPr/>
      </xdr:nvSpPr>
      <xdr:spPr bwMode="auto">
        <a:xfrm>
          <a:off x="5600700" y="29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6111</xdr:rowOff>
    </xdr:from>
    <xdr:ext cx="762000" cy="259045"/>
    <xdr:sp macro="" textlink="">
      <xdr:nvSpPr>
        <xdr:cNvPr id="72" name="人口1人当たり決算額の推移該当値テキスト130"/>
        <xdr:cNvSpPr txBox="1"/>
      </xdr:nvSpPr>
      <xdr:spPr>
        <a:xfrm>
          <a:off x="5740400" y="296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18147</xdr:rowOff>
    </xdr:from>
    <xdr:to>
      <xdr:col>4</xdr:col>
      <xdr:colOff>520700</xdr:colOff>
      <xdr:row>17</xdr:row>
      <xdr:rowOff>119747</xdr:rowOff>
    </xdr:to>
    <xdr:sp macro="" textlink="">
      <xdr:nvSpPr>
        <xdr:cNvPr id="73" name="円/楕円 72"/>
        <xdr:cNvSpPr/>
      </xdr:nvSpPr>
      <xdr:spPr bwMode="auto">
        <a:xfrm>
          <a:off x="4953000" y="29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104524</xdr:rowOff>
    </xdr:from>
    <xdr:ext cx="736600" cy="259045"/>
    <xdr:sp macro="" textlink="">
      <xdr:nvSpPr>
        <xdr:cNvPr id="74" name="テキスト ボックス 73"/>
        <xdr:cNvSpPr txBox="1"/>
      </xdr:nvSpPr>
      <xdr:spPr>
        <a:xfrm>
          <a:off x="4622800" y="306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30752</xdr:rowOff>
    </xdr:from>
    <xdr:to>
      <xdr:col>3</xdr:col>
      <xdr:colOff>955675</xdr:colOff>
      <xdr:row>17</xdr:row>
      <xdr:rowOff>132352</xdr:rowOff>
    </xdr:to>
    <xdr:sp macro="" textlink="">
      <xdr:nvSpPr>
        <xdr:cNvPr id="75" name="円/楕円 74"/>
        <xdr:cNvSpPr/>
      </xdr:nvSpPr>
      <xdr:spPr bwMode="auto">
        <a:xfrm>
          <a:off x="4254500" y="29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142529</xdr:rowOff>
    </xdr:from>
    <xdr:ext cx="762000" cy="259045"/>
    <xdr:sp macro="" textlink="">
      <xdr:nvSpPr>
        <xdr:cNvPr id="76" name="テキスト ボックス 75"/>
        <xdr:cNvSpPr txBox="1"/>
      </xdr:nvSpPr>
      <xdr:spPr>
        <a:xfrm>
          <a:off x="39243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74,700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96964</xdr:rowOff>
    </xdr:from>
    <xdr:to>
      <xdr:col>3</xdr:col>
      <xdr:colOff>257175</xdr:colOff>
      <xdr:row>18</xdr:row>
      <xdr:rowOff>27114</xdr:rowOff>
    </xdr:to>
    <xdr:sp macro="" textlink="">
      <xdr:nvSpPr>
        <xdr:cNvPr id="77" name="円/楕円 76"/>
        <xdr:cNvSpPr/>
      </xdr:nvSpPr>
      <xdr:spPr bwMode="auto">
        <a:xfrm>
          <a:off x="3556000" y="305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11891</xdr:rowOff>
    </xdr:from>
    <xdr:ext cx="762000" cy="259045"/>
    <xdr:sp macro="" textlink="">
      <xdr:nvSpPr>
        <xdr:cNvPr id="78" name="テキスト ボックス 77"/>
        <xdr:cNvSpPr txBox="1"/>
      </xdr:nvSpPr>
      <xdr:spPr>
        <a:xfrm>
          <a:off x="3225800" y="314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59507</xdr:rowOff>
    </xdr:from>
    <xdr:to>
      <xdr:col>2</xdr:col>
      <xdr:colOff>692150</xdr:colOff>
      <xdr:row>17</xdr:row>
      <xdr:rowOff>161107</xdr:rowOff>
    </xdr:to>
    <xdr:sp macro="" textlink="">
      <xdr:nvSpPr>
        <xdr:cNvPr id="79" name="円/楕円 78"/>
        <xdr:cNvSpPr/>
      </xdr:nvSpPr>
      <xdr:spPr bwMode="auto">
        <a:xfrm>
          <a:off x="2857500" y="302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145884</xdr:rowOff>
    </xdr:from>
    <xdr:ext cx="762000" cy="259045"/>
    <xdr:sp macro="" textlink="">
      <xdr:nvSpPr>
        <xdr:cNvPr id="80" name="テキスト ボックス 79"/>
        <xdr:cNvSpPr txBox="1"/>
      </xdr:nvSpPr>
      <xdr:spPr>
        <a:xfrm>
          <a:off x="2527300" y="310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99660</xdr:rowOff>
    </xdr:from>
    <xdr:to>
      <xdr:col>4</xdr:col>
      <xdr:colOff>1117600</xdr:colOff>
      <xdr:row>36</xdr:row>
      <xdr:rowOff>104415</xdr:rowOff>
    </xdr:to>
    <xdr:cxnSp macro="">
      <xdr:nvCxnSpPr>
        <xdr:cNvPr id="112" name="直線コネクタ 111"/>
        <xdr:cNvCxnSpPr/>
      </xdr:nvCxnSpPr>
      <xdr:spPr bwMode="auto">
        <a:xfrm flipV="1">
          <a:off x="5003800" y="7052910"/>
          <a:ext cx="6477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84437</xdr:rowOff>
    </xdr:from>
    <xdr:ext cx="762000" cy="259045"/>
    <xdr:sp macro="" textlink="">
      <xdr:nvSpPr>
        <xdr:cNvPr id="113" name="人口1人当たり決算額の推移平均値テキスト445"/>
        <xdr:cNvSpPr txBox="1"/>
      </xdr:nvSpPr>
      <xdr:spPr>
        <a:xfrm>
          <a:off x="5740400" y="7037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87818</xdr:rowOff>
    </xdr:from>
    <xdr:to>
      <xdr:col>4</xdr:col>
      <xdr:colOff>469900</xdr:colOff>
      <xdr:row>36</xdr:row>
      <xdr:rowOff>104415</xdr:rowOff>
    </xdr:to>
    <xdr:cxnSp macro="">
      <xdr:nvCxnSpPr>
        <xdr:cNvPr id="115" name="直線コネクタ 114"/>
        <xdr:cNvCxnSpPr/>
      </xdr:nvCxnSpPr>
      <xdr:spPr bwMode="auto">
        <a:xfrm>
          <a:off x="4305300" y="7041068"/>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14849</xdr:rowOff>
    </xdr:from>
    <xdr:to>
      <xdr:col>3</xdr:col>
      <xdr:colOff>904875</xdr:colOff>
      <xdr:row>36</xdr:row>
      <xdr:rowOff>87818</xdr:rowOff>
    </xdr:to>
    <xdr:cxnSp macro="">
      <xdr:nvCxnSpPr>
        <xdr:cNvPr id="118" name="直線コネクタ 117"/>
        <xdr:cNvCxnSpPr/>
      </xdr:nvCxnSpPr>
      <xdr:spPr bwMode="auto">
        <a:xfrm>
          <a:off x="3606800" y="6968099"/>
          <a:ext cx="698500" cy="7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290083</xdr:rowOff>
    </xdr:from>
    <xdr:to>
      <xdr:col>3</xdr:col>
      <xdr:colOff>206375</xdr:colOff>
      <xdr:row>36</xdr:row>
      <xdr:rowOff>14849</xdr:rowOff>
    </xdr:to>
    <xdr:cxnSp macro="">
      <xdr:nvCxnSpPr>
        <xdr:cNvPr id="121" name="直線コネクタ 120"/>
        <xdr:cNvCxnSpPr/>
      </xdr:nvCxnSpPr>
      <xdr:spPr bwMode="auto">
        <a:xfrm>
          <a:off x="2908300" y="6900433"/>
          <a:ext cx="698500" cy="6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48860</xdr:rowOff>
    </xdr:from>
    <xdr:to>
      <xdr:col>5</xdr:col>
      <xdr:colOff>34925</xdr:colOff>
      <xdr:row>36</xdr:row>
      <xdr:rowOff>150460</xdr:rowOff>
    </xdr:to>
    <xdr:sp macro="" textlink="">
      <xdr:nvSpPr>
        <xdr:cNvPr id="131" name="円/楕円 130"/>
        <xdr:cNvSpPr/>
      </xdr:nvSpPr>
      <xdr:spPr bwMode="auto">
        <a:xfrm>
          <a:off x="5600700" y="70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236837</xdr:rowOff>
    </xdr:from>
    <xdr:ext cx="762000" cy="259045"/>
    <xdr:sp macro="" textlink="">
      <xdr:nvSpPr>
        <xdr:cNvPr id="132" name="人口1人当たり決算額の推移該当値テキスト445"/>
        <xdr:cNvSpPr txBox="1"/>
      </xdr:nvSpPr>
      <xdr:spPr>
        <a:xfrm>
          <a:off x="5740400" y="684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18,696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53615</xdr:rowOff>
    </xdr:from>
    <xdr:to>
      <xdr:col>4</xdr:col>
      <xdr:colOff>520700</xdr:colOff>
      <xdr:row>36</xdr:row>
      <xdr:rowOff>155215</xdr:rowOff>
    </xdr:to>
    <xdr:sp macro="" textlink="">
      <xdr:nvSpPr>
        <xdr:cNvPr id="133" name="円/楕円 132"/>
        <xdr:cNvSpPr/>
      </xdr:nvSpPr>
      <xdr:spPr bwMode="auto">
        <a:xfrm>
          <a:off x="49530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139992</xdr:rowOff>
    </xdr:from>
    <xdr:ext cx="736600" cy="259045"/>
    <xdr:sp macro="" textlink="">
      <xdr:nvSpPr>
        <xdr:cNvPr id="134" name="テキスト ボックス 133"/>
        <xdr:cNvSpPr txBox="1"/>
      </xdr:nvSpPr>
      <xdr:spPr>
        <a:xfrm>
          <a:off x="4622800" y="709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37018</xdr:rowOff>
    </xdr:from>
    <xdr:to>
      <xdr:col>3</xdr:col>
      <xdr:colOff>955675</xdr:colOff>
      <xdr:row>36</xdr:row>
      <xdr:rowOff>138618</xdr:rowOff>
    </xdr:to>
    <xdr:sp macro="" textlink="">
      <xdr:nvSpPr>
        <xdr:cNvPr id="135" name="円/楕円 134"/>
        <xdr:cNvSpPr/>
      </xdr:nvSpPr>
      <xdr:spPr bwMode="auto">
        <a:xfrm>
          <a:off x="4254500" y="699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148795</xdr:rowOff>
    </xdr:from>
    <xdr:ext cx="762000" cy="259045"/>
    <xdr:sp macro="" textlink="">
      <xdr:nvSpPr>
        <xdr:cNvPr id="136" name="テキスト ボックス 135"/>
        <xdr:cNvSpPr txBox="1"/>
      </xdr:nvSpPr>
      <xdr:spPr>
        <a:xfrm>
          <a:off x="3924300" y="675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306949</xdr:rowOff>
    </xdr:from>
    <xdr:to>
      <xdr:col>3</xdr:col>
      <xdr:colOff>257175</xdr:colOff>
      <xdr:row>36</xdr:row>
      <xdr:rowOff>65649</xdr:rowOff>
    </xdr:to>
    <xdr:sp macro="" textlink="">
      <xdr:nvSpPr>
        <xdr:cNvPr id="137" name="円/楕円 136"/>
        <xdr:cNvSpPr/>
      </xdr:nvSpPr>
      <xdr:spPr bwMode="auto">
        <a:xfrm>
          <a:off x="3556000" y="691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75826</xdr:rowOff>
    </xdr:from>
    <xdr:ext cx="762000" cy="259045"/>
    <xdr:sp macro="" textlink="">
      <xdr:nvSpPr>
        <xdr:cNvPr id="138" name="テキスト ボックス 137"/>
        <xdr:cNvSpPr txBox="1"/>
      </xdr:nvSpPr>
      <xdr:spPr>
        <a:xfrm>
          <a:off x="3225800" y="668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239283</xdr:rowOff>
    </xdr:from>
    <xdr:to>
      <xdr:col>2</xdr:col>
      <xdr:colOff>692150</xdr:colOff>
      <xdr:row>35</xdr:row>
      <xdr:rowOff>340883</xdr:rowOff>
    </xdr:to>
    <xdr:sp macro="" textlink="">
      <xdr:nvSpPr>
        <xdr:cNvPr id="139" name="円/楕円 138"/>
        <xdr:cNvSpPr/>
      </xdr:nvSpPr>
      <xdr:spPr bwMode="auto">
        <a:xfrm>
          <a:off x="2857500" y="684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8160</xdr:rowOff>
    </xdr:from>
    <xdr:ext cx="762000" cy="259045"/>
    <xdr:sp macro="" textlink="">
      <xdr:nvSpPr>
        <xdr:cNvPr id="140" name="テキスト ボックス 139"/>
        <xdr:cNvSpPr txBox="1"/>
      </xdr:nvSpPr>
      <xdr:spPr>
        <a:xfrm>
          <a:off x="2527300" y="661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71215</xdr:rowOff>
    </xdr:from>
    <xdr:to>
      <xdr:col>6</xdr:col>
      <xdr:colOff>511175</xdr:colOff>
      <xdr:row>36</xdr:row>
      <xdr:rowOff>95123</xdr:rowOff>
    </xdr:to>
    <xdr:cxnSp macro="">
      <xdr:nvCxnSpPr>
        <xdr:cNvPr id="61" name="直線コネクタ 60"/>
        <xdr:cNvCxnSpPr/>
      </xdr:nvCxnSpPr>
      <xdr:spPr>
        <a:xfrm>
          <a:off x="3797300" y="6243415"/>
          <a:ext cx="8382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71215</xdr:rowOff>
    </xdr:from>
    <xdr:to>
      <xdr:col>5</xdr:col>
      <xdr:colOff>358775</xdr:colOff>
      <xdr:row>36</xdr:row>
      <xdr:rowOff>79692</xdr:rowOff>
    </xdr:to>
    <xdr:cxnSp macro="">
      <xdr:nvCxnSpPr>
        <xdr:cNvPr id="64" name="直線コネクタ 63"/>
        <xdr:cNvCxnSpPr/>
      </xdr:nvCxnSpPr>
      <xdr:spPr>
        <a:xfrm flipV="1">
          <a:off x="2908300" y="6243415"/>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79692</xdr:rowOff>
    </xdr:from>
    <xdr:to>
      <xdr:col>4</xdr:col>
      <xdr:colOff>155575</xdr:colOff>
      <xdr:row>36</xdr:row>
      <xdr:rowOff>102895</xdr:rowOff>
    </xdr:to>
    <xdr:cxnSp macro="">
      <xdr:nvCxnSpPr>
        <xdr:cNvPr id="67" name="直線コネクタ 66"/>
        <xdr:cNvCxnSpPr/>
      </xdr:nvCxnSpPr>
      <xdr:spPr>
        <a:xfrm flipV="1">
          <a:off x="2019300" y="625189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61023</xdr:rowOff>
    </xdr:from>
    <xdr:to>
      <xdr:col>2</xdr:col>
      <xdr:colOff>638175</xdr:colOff>
      <xdr:row>36</xdr:row>
      <xdr:rowOff>102895</xdr:rowOff>
    </xdr:to>
    <xdr:cxnSp macro="">
      <xdr:nvCxnSpPr>
        <xdr:cNvPr id="70" name="直線コネクタ 69"/>
        <xdr:cNvCxnSpPr/>
      </xdr:nvCxnSpPr>
      <xdr:spPr>
        <a:xfrm>
          <a:off x="1130300" y="6233223"/>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44323</xdr:rowOff>
    </xdr:from>
    <xdr:to>
      <xdr:col>6</xdr:col>
      <xdr:colOff>561975</xdr:colOff>
      <xdr:row>36</xdr:row>
      <xdr:rowOff>145923</xdr:rowOff>
    </xdr:to>
    <xdr:sp macro="" textlink="">
      <xdr:nvSpPr>
        <xdr:cNvPr id="80" name="円/楕円 79"/>
        <xdr:cNvSpPr/>
      </xdr:nvSpPr>
      <xdr:spPr>
        <a:xfrm>
          <a:off x="45847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22750</xdr:rowOff>
    </xdr:from>
    <xdr:ext cx="534377" cy="259045"/>
    <xdr:sp macro="" textlink="">
      <xdr:nvSpPr>
        <xdr:cNvPr id="81" name="人件費該当値テキスト"/>
        <xdr:cNvSpPr txBox="1"/>
      </xdr:nvSpPr>
      <xdr:spPr>
        <a:xfrm>
          <a:off x="4686300"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20415</xdr:rowOff>
    </xdr:from>
    <xdr:to>
      <xdr:col>5</xdr:col>
      <xdr:colOff>409575</xdr:colOff>
      <xdr:row>36</xdr:row>
      <xdr:rowOff>122015</xdr:rowOff>
    </xdr:to>
    <xdr:sp macro="" textlink="">
      <xdr:nvSpPr>
        <xdr:cNvPr id="82" name="円/楕円 81"/>
        <xdr:cNvSpPr/>
      </xdr:nvSpPr>
      <xdr:spPr>
        <a:xfrm>
          <a:off x="3746500" y="61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113142</xdr:rowOff>
    </xdr:from>
    <xdr:ext cx="534377" cy="259045"/>
    <xdr:sp macro="" textlink="">
      <xdr:nvSpPr>
        <xdr:cNvPr id="83" name="テキスト ボックス 82"/>
        <xdr:cNvSpPr txBox="1"/>
      </xdr:nvSpPr>
      <xdr:spPr>
        <a:xfrm>
          <a:off x="3530111" y="62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28892</xdr:rowOff>
    </xdr:from>
    <xdr:to>
      <xdr:col>4</xdr:col>
      <xdr:colOff>206375</xdr:colOff>
      <xdr:row>36</xdr:row>
      <xdr:rowOff>130492</xdr:rowOff>
    </xdr:to>
    <xdr:sp macro="" textlink="">
      <xdr:nvSpPr>
        <xdr:cNvPr id="84" name="円/楕円 83"/>
        <xdr:cNvSpPr/>
      </xdr:nvSpPr>
      <xdr:spPr>
        <a:xfrm>
          <a:off x="2857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147019</xdr:rowOff>
    </xdr:from>
    <xdr:ext cx="534377" cy="259045"/>
    <xdr:sp macro="" textlink="">
      <xdr:nvSpPr>
        <xdr:cNvPr id="85" name="テキスト ボックス 84"/>
        <xdr:cNvSpPr txBox="1"/>
      </xdr:nvSpPr>
      <xdr:spPr>
        <a:xfrm>
          <a:off x="2641111" y="5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52095</xdr:rowOff>
    </xdr:from>
    <xdr:to>
      <xdr:col>3</xdr:col>
      <xdr:colOff>3175</xdr:colOff>
      <xdr:row>36</xdr:row>
      <xdr:rowOff>153695</xdr:rowOff>
    </xdr:to>
    <xdr:sp macro="" textlink="">
      <xdr:nvSpPr>
        <xdr:cNvPr id="86" name="円/楕円 85"/>
        <xdr:cNvSpPr/>
      </xdr:nvSpPr>
      <xdr:spPr>
        <a:xfrm>
          <a:off x="1968500" y="62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144822</xdr:rowOff>
    </xdr:from>
    <xdr:ext cx="534377" cy="259045"/>
    <xdr:sp macro="" textlink="">
      <xdr:nvSpPr>
        <xdr:cNvPr id="87" name="テキスト ボックス 86"/>
        <xdr:cNvSpPr txBox="1"/>
      </xdr:nvSpPr>
      <xdr:spPr>
        <a:xfrm>
          <a:off x="1752111" y="63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10223</xdr:rowOff>
    </xdr:from>
    <xdr:to>
      <xdr:col>1</xdr:col>
      <xdr:colOff>485775</xdr:colOff>
      <xdr:row>36</xdr:row>
      <xdr:rowOff>111823</xdr:rowOff>
    </xdr:to>
    <xdr:sp macro="" textlink="">
      <xdr:nvSpPr>
        <xdr:cNvPr id="88" name="円/楕円 87"/>
        <xdr:cNvSpPr/>
      </xdr:nvSpPr>
      <xdr:spPr>
        <a:xfrm>
          <a:off x="1079500" y="61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102950</xdr:rowOff>
    </xdr:from>
    <xdr:ext cx="534377" cy="259045"/>
    <xdr:sp macro="" textlink="">
      <xdr:nvSpPr>
        <xdr:cNvPr id="89" name="テキスト ボックス 88"/>
        <xdr:cNvSpPr txBox="1"/>
      </xdr:nvSpPr>
      <xdr:spPr>
        <a:xfrm>
          <a:off x="863111" y="62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105214</xdr:rowOff>
    </xdr:from>
    <xdr:to>
      <xdr:col>6</xdr:col>
      <xdr:colOff>511175</xdr:colOff>
      <xdr:row>57</xdr:row>
      <xdr:rowOff>110766</xdr:rowOff>
    </xdr:to>
    <xdr:cxnSp macro="">
      <xdr:nvCxnSpPr>
        <xdr:cNvPr id="121" name="直線コネクタ 120"/>
        <xdr:cNvCxnSpPr/>
      </xdr:nvCxnSpPr>
      <xdr:spPr>
        <a:xfrm flipV="1">
          <a:off x="3797300" y="9877864"/>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110766</xdr:rowOff>
    </xdr:from>
    <xdr:to>
      <xdr:col>5</xdr:col>
      <xdr:colOff>358775</xdr:colOff>
      <xdr:row>57</xdr:row>
      <xdr:rowOff>165597</xdr:rowOff>
    </xdr:to>
    <xdr:cxnSp macro="">
      <xdr:nvCxnSpPr>
        <xdr:cNvPr id="124" name="直線コネクタ 123"/>
        <xdr:cNvCxnSpPr/>
      </xdr:nvCxnSpPr>
      <xdr:spPr>
        <a:xfrm flipV="1">
          <a:off x="2908300" y="9883416"/>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165597</xdr:rowOff>
    </xdr:from>
    <xdr:to>
      <xdr:col>4</xdr:col>
      <xdr:colOff>155575</xdr:colOff>
      <xdr:row>58</xdr:row>
      <xdr:rowOff>47868</xdr:rowOff>
    </xdr:to>
    <xdr:cxnSp macro="">
      <xdr:nvCxnSpPr>
        <xdr:cNvPr id="127" name="直線コネクタ 126"/>
        <xdr:cNvCxnSpPr/>
      </xdr:nvCxnSpPr>
      <xdr:spPr>
        <a:xfrm flipV="1">
          <a:off x="2019300" y="993824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43590</xdr:rowOff>
    </xdr:from>
    <xdr:to>
      <xdr:col>2</xdr:col>
      <xdr:colOff>638175</xdr:colOff>
      <xdr:row>58</xdr:row>
      <xdr:rowOff>47868</xdr:rowOff>
    </xdr:to>
    <xdr:cxnSp macro="">
      <xdr:nvCxnSpPr>
        <xdr:cNvPr id="130" name="直線コネクタ 129"/>
        <xdr:cNvCxnSpPr/>
      </xdr:nvCxnSpPr>
      <xdr:spPr>
        <a:xfrm>
          <a:off x="1130300" y="998769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54414</xdr:rowOff>
    </xdr:from>
    <xdr:to>
      <xdr:col>6</xdr:col>
      <xdr:colOff>561975</xdr:colOff>
      <xdr:row>57</xdr:row>
      <xdr:rowOff>156014</xdr:rowOff>
    </xdr:to>
    <xdr:sp macro="" textlink="">
      <xdr:nvSpPr>
        <xdr:cNvPr id="140" name="円/楕円 139"/>
        <xdr:cNvSpPr/>
      </xdr:nvSpPr>
      <xdr:spPr>
        <a:xfrm>
          <a:off x="4584700" y="9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140791</xdr:rowOff>
    </xdr:from>
    <xdr:ext cx="534377" cy="259045"/>
    <xdr:sp macro="" textlink="">
      <xdr:nvSpPr>
        <xdr:cNvPr id="141" name="物件費該当値テキスト"/>
        <xdr:cNvSpPr txBox="1"/>
      </xdr:nvSpPr>
      <xdr:spPr>
        <a:xfrm>
          <a:off x="4686300" y="97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59966</xdr:rowOff>
    </xdr:from>
    <xdr:to>
      <xdr:col>5</xdr:col>
      <xdr:colOff>409575</xdr:colOff>
      <xdr:row>57</xdr:row>
      <xdr:rowOff>161566</xdr:rowOff>
    </xdr:to>
    <xdr:sp macro="" textlink="">
      <xdr:nvSpPr>
        <xdr:cNvPr id="142" name="円/楕円 141"/>
        <xdr:cNvSpPr/>
      </xdr:nvSpPr>
      <xdr:spPr>
        <a:xfrm>
          <a:off x="3746500" y="98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152693</xdr:rowOff>
    </xdr:from>
    <xdr:ext cx="534377" cy="259045"/>
    <xdr:sp macro="" textlink="">
      <xdr:nvSpPr>
        <xdr:cNvPr id="143" name="テキスト ボックス 142"/>
        <xdr:cNvSpPr txBox="1"/>
      </xdr:nvSpPr>
      <xdr:spPr>
        <a:xfrm>
          <a:off x="3530111" y="99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114797</xdr:rowOff>
    </xdr:from>
    <xdr:to>
      <xdr:col>4</xdr:col>
      <xdr:colOff>206375</xdr:colOff>
      <xdr:row>58</xdr:row>
      <xdr:rowOff>44947</xdr:rowOff>
    </xdr:to>
    <xdr:sp macro="" textlink="">
      <xdr:nvSpPr>
        <xdr:cNvPr id="144" name="円/楕円 143"/>
        <xdr:cNvSpPr/>
      </xdr:nvSpPr>
      <xdr:spPr>
        <a:xfrm>
          <a:off x="2857500" y="98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36074</xdr:rowOff>
    </xdr:from>
    <xdr:ext cx="534377" cy="259045"/>
    <xdr:sp macro="" textlink="">
      <xdr:nvSpPr>
        <xdr:cNvPr id="145" name="テキスト ボックス 144"/>
        <xdr:cNvSpPr txBox="1"/>
      </xdr:nvSpPr>
      <xdr:spPr>
        <a:xfrm>
          <a:off x="2641111" y="99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168518</xdr:rowOff>
    </xdr:from>
    <xdr:to>
      <xdr:col>3</xdr:col>
      <xdr:colOff>3175</xdr:colOff>
      <xdr:row>58</xdr:row>
      <xdr:rowOff>98668</xdr:rowOff>
    </xdr:to>
    <xdr:sp macro="" textlink="">
      <xdr:nvSpPr>
        <xdr:cNvPr id="146" name="円/楕円 145"/>
        <xdr:cNvSpPr/>
      </xdr:nvSpPr>
      <xdr:spPr>
        <a:xfrm>
          <a:off x="1968500" y="99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89795</xdr:rowOff>
    </xdr:from>
    <xdr:ext cx="534377" cy="259045"/>
    <xdr:sp macro="" textlink="">
      <xdr:nvSpPr>
        <xdr:cNvPr id="147" name="テキスト ボックス 146"/>
        <xdr:cNvSpPr txBox="1"/>
      </xdr:nvSpPr>
      <xdr:spPr>
        <a:xfrm>
          <a:off x="1752111" y="100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164240</xdr:rowOff>
    </xdr:from>
    <xdr:to>
      <xdr:col>1</xdr:col>
      <xdr:colOff>485775</xdr:colOff>
      <xdr:row>58</xdr:row>
      <xdr:rowOff>94390</xdr:rowOff>
    </xdr:to>
    <xdr:sp macro="" textlink="">
      <xdr:nvSpPr>
        <xdr:cNvPr id="148" name="円/楕円 147"/>
        <xdr:cNvSpPr/>
      </xdr:nvSpPr>
      <xdr:spPr>
        <a:xfrm>
          <a:off x="1079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85517</xdr:rowOff>
    </xdr:from>
    <xdr:ext cx="534377" cy="259045"/>
    <xdr:sp macro="" textlink="">
      <xdr:nvSpPr>
        <xdr:cNvPr id="149" name="テキスト ボックス 148"/>
        <xdr:cNvSpPr txBox="1"/>
      </xdr:nvSpPr>
      <xdr:spPr>
        <a:xfrm>
          <a:off x="863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118636</xdr:rowOff>
    </xdr:from>
    <xdr:to>
      <xdr:col>6</xdr:col>
      <xdr:colOff>511175</xdr:colOff>
      <xdr:row>78</xdr:row>
      <xdr:rowOff>168112</xdr:rowOff>
    </xdr:to>
    <xdr:cxnSp macro="">
      <xdr:nvCxnSpPr>
        <xdr:cNvPr id="180" name="直線コネクタ 179"/>
        <xdr:cNvCxnSpPr/>
      </xdr:nvCxnSpPr>
      <xdr:spPr>
        <a:xfrm flipV="1">
          <a:off x="3797300" y="13491736"/>
          <a:ext cx="8382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168112</xdr:rowOff>
    </xdr:from>
    <xdr:to>
      <xdr:col>5</xdr:col>
      <xdr:colOff>358775</xdr:colOff>
      <xdr:row>79</xdr:row>
      <xdr:rowOff>30037</xdr:rowOff>
    </xdr:to>
    <xdr:cxnSp macro="">
      <xdr:nvCxnSpPr>
        <xdr:cNvPr id="183" name="直線コネクタ 182"/>
        <xdr:cNvCxnSpPr/>
      </xdr:nvCxnSpPr>
      <xdr:spPr>
        <a:xfrm flipV="1">
          <a:off x="2908300" y="13541212"/>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12697</xdr:rowOff>
    </xdr:from>
    <xdr:to>
      <xdr:col>4</xdr:col>
      <xdr:colOff>155575</xdr:colOff>
      <xdr:row>79</xdr:row>
      <xdr:rowOff>30037</xdr:rowOff>
    </xdr:to>
    <xdr:cxnSp macro="">
      <xdr:nvCxnSpPr>
        <xdr:cNvPr id="186" name="直線コネクタ 185"/>
        <xdr:cNvCxnSpPr/>
      </xdr:nvCxnSpPr>
      <xdr:spPr>
        <a:xfrm>
          <a:off x="2019300" y="13557247"/>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12697</xdr:rowOff>
    </xdr:from>
    <xdr:to>
      <xdr:col>2</xdr:col>
      <xdr:colOff>638175</xdr:colOff>
      <xdr:row>79</xdr:row>
      <xdr:rowOff>14525</xdr:rowOff>
    </xdr:to>
    <xdr:cxnSp macro="">
      <xdr:nvCxnSpPr>
        <xdr:cNvPr id="189" name="直線コネクタ 188"/>
        <xdr:cNvCxnSpPr/>
      </xdr:nvCxnSpPr>
      <xdr:spPr>
        <a:xfrm flipV="1">
          <a:off x="1130300" y="1355724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67836</xdr:rowOff>
    </xdr:from>
    <xdr:to>
      <xdr:col>6</xdr:col>
      <xdr:colOff>561975</xdr:colOff>
      <xdr:row>78</xdr:row>
      <xdr:rowOff>169436</xdr:rowOff>
    </xdr:to>
    <xdr:sp macro="" textlink="">
      <xdr:nvSpPr>
        <xdr:cNvPr id="199" name="円/楕円 198"/>
        <xdr:cNvSpPr/>
      </xdr:nvSpPr>
      <xdr:spPr>
        <a:xfrm>
          <a:off x="4584700" y="134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46263</xdr:rowOff>
    </xdr:from>
    <xdr:ext cx="469744" cy="259045"/>
    <xdr:sp macro="" textlink="">
      <xdr:nvSpPr>
        <xdr:cNvPr id="200" name="維持補修費該当値テキスト"/>
        <xdr:cNvSpPr txBox="1"/>
      </xdr:nvSpPr>
      <xdr:spPr>
        <a:xfrm>
          <a:off x="4686300" y="1341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117312</xdr:rowOff>
    </xdr:from>
    <xdr:to>
      <xdr:col>5</xdr:col>
      <xdr:colOff>409575</xdr:colOff>
      <xdr:row>79</xdr:row>
      <xdr:rowOff>47462</xdr:rowOff>
    </xdr:to>
    <xdr:sp macro="" textlink="">
      <xdr:nvSpPr>
        <xdr:cNvPr id="201" name="円/楕円 200"/>
        <xdr:cNvSpPr/>
      </xdr:nvSpPr>
      <xdr:spPr>
        <a:xfrm>
          <a:off x="3746500" y="134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38589</xdr:rowOff>
    </xdr:from>
    <xdr:ext cx="469744" cy="259045"/>
    <xdr:sp macro="" textlink="">
      <xdr:nvSpPr>
        <xdr:cNvPr id="202" name="テキスト ボックス 201"/>
        <xdr:cNvSpPr txBox="1"/>
      </xdr:nvSpPr>
      <xdr:spPr>
        <a:xfrm>
          <a:off x="3562427" y="135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150687</xdr:rowOff>
    </xdr:from>
    <xdr:to>
      <xdr:col>4</xdr:col>
      <xdr:colOff>206375</xdr:colOff>
      <xdr:row>79</xdr:row>
      <xdr:rowOff>80837</xdr:rowOff>
    </xdr:to>
    <xdr:sp macro="" textlink="">
      <xdr:nvSpPr>
        <xdr:cNvPr id="203" name="円/楕円 202"/>
        <xdr:cNvSpPr/>
      </xdr:nvSpPr>
      <xdr:spPr>
        <a:xfrm>
          <a:off x="2857500" y="135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71964</xdr:rowOff>
    </xdr:from>
    <xdr:ext cx="469744" cy="259045"/>
    <xdr:sp macro="" textlink="">
      <xdr:nvSpPr>
        <xdr:cNvPr id="204" name="テキスト ボックス 203"/>
        <xdr:cNvSpPr txBox="1"/>
      </xdr:nvSpPr>
      <xdr:spPr>
        <a:xfrm>
          <a:off x="2673427" y="136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133347</xdr:rowOff>
    </xdr:from>
    <xdr:to>
      <xdr:col>3</xdr:col>
      <xdr:colOff>3175</xdr:colOff>
      <xdr:row>79</xdr:row>
      <xdr:rowOff>63497</xdr:rowOff>
    </xdr:to>
    <xdr:sp macro="" textlink="">
      <xdr:nvSpPr>
        <xdr:cNvPr id="205" name="円/楕円 204"/>
        <xdr:cNvSpPr/>
      </xdr:nvSpPr>
      <xdr:spPr>
        <a:xfrm>
          <a:off x="1968500" y="135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54624</xdr:rowOff>
    </xdr:from>
    <xdr:ext cx="469744" cy="259045"/>
    <xdr:sp macro="" textlink="">
      <xdr:nvSpPr>
        <xdr:cNvPr id="206" name="テキスト ボックス 205"/>
        <xdr:cNvSpPr txBox="1"/>
      </xdr:nvSpPr>
      <xdr:spPr>
        <a:xfrm>
          <a:off x="1784427" y="1359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135175</xdr:rowOff>
    </xdr:from>
    <xdr:to>
      <xdr:col>1</xdr:col>
      <xdr:colOff>485775</xdr:colOff>
      <xdr:row>79</xdr:row>
      <xdr:rowOff>65325</xdr:rowOff>
    </xdr:to>
    <xdr:sp macro="" textlink="">
      <xdr:nvSpPr>
        <xdr:cNvPr id="207" name="円/楕円 206"/>
        <xdr:cNvSpPr/>
      </xdr:nvSpPr>
      <xdr:spPr>
        <a:xfrm>
          <a:off x="1079500" y="135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56452</xdr:rowOff>
    </xdr:from>
    <xdr:ext cx="469744" cy="259045"/>
    <xdr:sp macro="" textlink="">
      <xdr:nvSpPr>
        <xdr:cNvPr id="208" name="テキスト ボックス 207"/>
        <xdr:cNvSpPr txBox="1"/>
      </xdr:nvSpPr>
      <xdr:spPr>
        <a:xfrm>
          <a:off x="895427" y="136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84950</xdr:rowOff>
    </xdr:from>
    <xdr:to>
      <xdr:col>6</xdr:col>
      <xdr:colOff>511175</xdr:colOff>
      <xdr:row>96</xdr:row>
      <xdr:rowOff>36128</xdr:rowOff>
    </xdr:to>
    <xdr:cxnSp macro="">
      <xdr:nvCxnSpPr>
        <xdr:cNvPr id="240" name="直線コネクタ 239"/>
        <xdr:cNvCxnSpPr/>
      </xdr:nvCxnSpPr>
      <xdr:spPr>
        <a:xfrm flipV="1">
          <a:off x="3797300" y="16372700"/>
          <a:ext cx="838200" cy="12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36128</xdr:rowOff>
    </xdr:from>
    <xdr:to>
      <xdr:col>5</xdr:col>
      <xdr:colOff>358775</xdr:colOff>
      <xdr:row>96</xdr:row>
      <xdr:rowOff>126588</xdr:rowOff>
    </xdr:to>
    <xdr:cxnSp macro="">
      <xdr:nvCxnSpPr>
        <xdr:cNvPr id="243" name="直線コネクタ 242"/>
        <xdr:cNvCxnSpPr/>
      </xdr:nvCxnSpPr>
      <xdr:spPr>
        <a:xfrm flipV="1">
          <a:off x="2908300" y="16495328"/>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126588</xdr:rowOff>
    </xdr:from>
    <xdr:to>
      <xdr:col>4</xdr:col>
      <xdr:colOff>155575</xdr:colOff>
      <xdr:row>97</xdr:row>
      <xdr:rowOff>77946</xdr:rowOff>
    </xdr:to>
    <xdr:cxnSp macro="">
      <xdr:nvCxnSpPr>
        <xdr:cNvPr id="246" name="直線コネクタ 245"/>
        <xdr:cNvCxnSpPr/>
      </xdr:nvCxnSpPr>
      <xdr:spPr>
        <a:xfrm flipV="1">
          <a:off x="2019300" y="16585788"/>
          <a:ext cx="889000" cy="1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77946</xdr:rowOff>
    </xdr:from>
    <xdr:to>
      <xdr:col>2</xdr:col>
      <xdr:colOff>638175</xdr:colOff>
      <xdr:row>97</xdr:row>
      <xdr:rowOff>129674</xdr:rowOff>
    </xdr:to>
    <xdr:cxnSp macro="">
      <xdr:nvCxnSpPr>
        <xdr:cNvPr id="249" name="直線コネクタ 248"/>
        <xdr:cNvCxnSpPr/>
      </xdr:nvCxnSpPr>
      <xdr:spPr>
        <a:xfrm flipV="1">
          <a:off x="1130300" y="16708596"/>
          <a:ext cx="8890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34150</xdr:rowOff>
    </xdr:from>
    <xdr:to>
      <xdr:col>6</xdr:col>
      <xdr:colOff>561975</xdr:colOff>
      <xdr:row>95</xdr:row>
      <xdr:rowOff>135750</xdr:rowOff>
    </xdr:to>
    <xdr:sp macro="" textlink="">
      <xdr:nvSpPr>
        <xdr:cNvPr id="259" name="円/楕円 258"/>
        <xdr:cNvSpPr/>
      </xdr:nvSpPr>
      <xdr:spPr>
        <a:xfrm>
          <a:off x="4584700" y="163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57027</xdr:rowOff>
    </xdr:from>
    <xdr:ext cx="599010" cy="259045"/>
    <xdr:sp macro="" textlink="">
      <xdr:nvSpPr>
        <xdr:cNvPr id="260" name="扶助費該当値テキスト"/>
        <xdr:cNvSpPr txBox="1"/>
      </xdr:nvSpPr>
      <xdr:spPr>
        <a:xfrm>
          <a:off x="4686300" y="161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156778</xdr:rowOff>
    </xdr:from>
    <xdr:to>
      <xdr:col>5</xdr:col>
      <xdr:colOff>409575</xdr:colOff>
      <xdr:row>96</xdr:row>
      <xdr:rowOff>86928</xdr:rowOff>
    </xdr:to>
    <xdr:sp macro="" textlink="">
      <xdr:nvSpPr>
        <xdr:cNvPr id="261" name="円/楕円 260"/>
        <xdr:cNvSpPr/>
      </xdr:nvSpPr>
      <xdr:spPr>
        <a:xfrm>
          <a:off x="3746500" y="16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103455</xdr:rowOff>
    </xdr:from>
    <xdr:ext cx="534377" cy="259045"/>
    <xdr:sp macro="" textlink="">
      <xdr:nvSpPr>
        <xdr:cNvPr id="262" name="テキスト ボックス 261"/>
        <xdr:cNvSpPr txBox="1"/>
      </xdr:nvSpPr>
      <xdr:spPr>
        <a:xfrm>
          <a:off x="3530111" y="162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75788</xdr:rowOff>
    </xdr:from>
    <xdr:to>
      <xdr:col>4</xdr:col>
      <xdr:colOff>206375</xdr:colOff>
      <xdr:row>97</xdr:row>
      <xdr:rowOff>5938</xdr:rowOff>
    </xdr:to>
    <xdr:sp macro="" textlink="">
      <xdr:nvSpPr>
        <xdr:cNvPr id="263" name="円/楕円 262"/>
        <xdr:cNvSpPr/>
      </xdr:nvSpPr>
      <xdr:spPr>
        <a:xfrm>
          <a:off x="2857500" y="165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22465</xdr:rowOff>
    </xdr:from>
    <xdr:ext cx="534377" cy="259045"/>
    <xdr:sp macro="" textlink="">
      <xdr:nvSpPr>
        <xdr:cNvPr id="264" name="テキスト ボックス 263"/>
        <xdr:cNvSpPr txBox="1"/>
      </xdr:nvSpPr>
      <xdr:spPr>
        <a:xfrm>
          <a:off x="2641111" y="1631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27146</xdr:rowOff>
    </xdr:from>
    <xdr:to>
      <xdr:col>3</xdr:col>
      <xdr:colOff>3175</xdr:colOff>
      <xdr:row>97</xdr:row>
      <xdr:rowOff>128746</xdr:rowOff>
    </xdr:to>
    <xdr:sp macro="" textlink="">
      <xdr:nvSpPr>
        <xdr:cNvPr id="265" name="円/楕円 264"/>
        <xdr:cNvSpPr/>
      </xdr:nvSpPr>
      <xdr:spPr>
        <a:xfrm>
          <a:off x="1968500" y="1665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145273</xdr:rowOff>
    </xdr:from>
    <xdr:ext cx="534377" cy="259045"/>
    <xdr:sp macro="" textlink="">
      <xdr:nvSpPr>
        <xdr:cNvPr id="266" name="テキスト ボックス 265"/>
        <xdr:cNvSpPr txBox="1"/>
      </xdr:nvSpPr>
      <xdr:spPr>
        <a:xfrm>
          <a:off x="1752111" y="164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78874</xdr:rowOff>
    </xdr:from>
    <xdr:to>
      <xdr:col>1</xdr:col>
      <xdr:colOff>485775</xdr:colOff>
      <xdr:row>98</xdr:row>
      <xdr:rowOff>9024</xdr:rowOff>
    </xdr:to>
    <xdr:sp macro="" textlink="">
      <xdr:nvSpPr>
        <xdr:cNvPr id="267" name="円/楕円 266"/>
        <xdr:cNvSpPr/>
      </xdr:nvSpPr>
      <xdr:spPr>
        <a:xfrm>
          <a:off x="1079500" y="167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25551</xdr:rowOff>
    </xdr:from>
    <xdr:ext cx="534377" cy="259045"/>
    <xdr:sp macro="" textlink="">
      <xdr:nvSpPr>
        <xdr:cNvPr id="268" name="テキスト ボックス 267"/>
        <xdr:cNvSpPr txBox="1"/>
      </xdr:nvSpPr>
      <xdr:spPr>
        <a:xfrm>
          <a:off x="863111" y="164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98031</xdr:rowOff>
    </xdr:from>
    <xdr:to>
      <xdr:col>15</xdr:col>
      <xdr:colOff>180975</xdr:colOff>
      <xdr:row>34</xdr:row>
      <xdr:rowOff>129883</xdr:rowOff>
    </xdr:to>
    <xdr:cxnSp macro="">
      <xdr:nvCxnSpPr>
        <xdr:cNvPr id="297" name="直線コネクタ 296"/>
        <xdr:cNvCxnSpPr/>
      </xdr:nvCxnSpPr>
      <xdr:spPr>
        <a:xfrm flipV="1">
          <a:off x="9639300" y="5927331"/>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129883</xdr:rowOff>
    </xdr:from>
    <xdr:to>
      <xdr:col>14</xdr:col>
      <xdr:colOff>28575</xdr:colOff>
      <xdr:row>34</xdr:row>
      <xdr:rowOff>148323</xdr:rowOff>
    </xdr:to>
    <xdr:cxnSp macro="">
      <xdr:nvCxnSpPr>
        <xdr:cNvPr id="300" name="直線コネクタ 299"/>
        <xdr:cNvCxnSpPr/>
      </xdr:nvCxnSpPr>
      <xdr:spPr>
        <a:xfrm flipV="1">
          <a:off x="8750300" y="5959183"/>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148323</xdr:rowOff>
    </xdr:from>
    <xdr:to>
      <xdr:col>12</xdr:col>
      <xdr:colOff>511175</xdr:colOff>
      <xdr:row>35</xdr:row>
      <xdr:rowOff>19571</xdr:rowOff>
    </xdr:to>
    <xdr:cxnSp macro="">
      <xdr:nvCxnSpPr>
        <xdr:cNvPr id="303" name="直線コネクタ 302"/>
        <xdr:cNvCxnSpPr/>
      </xdr:nvCxnSpPr>
      <xdr:spPr>
        <a:xfrm flipV="1">
          <a:off x="7861300" y="5977623"/>
          <a:ext cx="889000" cy="4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6007</xdr:rowOff>
    </xdr:from>
    <xdr:to>
      <xdr:col>11</xdr:col>
      <xdr:colOff>307975</xdr:colOff>
      <xdr:row>35</xdr:row>
      <xdr:rowOff>19571</xdr:rowOff>
    </xdr:to>
    <xdr:cxnSp macro="">
      <xdr:nvCxnSpPr>
        <xdr:cNvPr id="306" name="直線コネクタ 305"/>
        <xdr:cNvCxnSpPr/>
      </xdr:nvCxnSpPr>
      <xdr:spPr>
        <a:xfrm>
          <a:off x="6972300" y="6006757"/>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47231</xdr:rowOff>
    </xdr:from>
    <xdr:to>
      <xdr:col>15</xdr:col>
      <xdr:colOff>231775</xdr:colOff>
      <xdr:row>34</xdr:row>
      <xdr:rowOff>148831</xdr:rowOff>
    </xdr:to>
    <xdr:sp macro="" textlink="">
      <xdr:nvSpPr>
        <xdr:cNvPr id="316" name="円/楕円 315"/>
        <xdr:cNvSpPr/>
      </xdr:nvSpPr>
      <xdr:spPr>
        <a:xfrm>
          <a:off x="10426700" y="58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70108</xdr:rowOff>
    </xdr:from>
    <xdr:ext cx="534377" cy="259045"/>
    <xdr:sp macro="" textlink="">
      <xdr:nvSpPr>
        <xdr:cNvPr id="317" name="補助費等該当値テキスト"/>
        <xdr:cNvSpPr txBox="1"/>
      </xdr:nvSpPr>
      <xdr:spPr>
        <a:xfrm>
          <a:off x="10528300" y="572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63,281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79083</xdr:rowOff>
    </xdr:from>
    <xdr:to>
      <xdr:col>14</xdr:col>
      <xdr:colOff>79375</xdr:colOff>
      <xdr:row>35</xdr:row>
      <xdr:rowOff>9233</xdr:rowOff>
    </xdr:to>
    <xdr:sp macro="" textlink="">
      <xdr:nvSpPr>
        <xdr:cNvPr id="318" name="円/楕円 317"/>
        <xdr:cNvSpPr/>
      </xdr:nvSpPr>
      <xdr:spPr>
        <a:xfrm>
          <a:off x="9588500" y="59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25760</xdr:rowOff>
    </xdr:from>
    <xdr:ext cx="534377" cy="259045"/>
    <xdr:sp macro="" textlink="">
      <xdr:nvSpPr>
        <xdr:cNvPr id="319" name="テキスト ボックス 318"/>
        <xdr:cNvSpPr txBox="1"/>
      </xdr:nvSpPr>
      <xdr:spPr>
        <a:xfrm>
          <a:off x="9372111" y="56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97523</xdr:rowOff>
    </xdr:from>
    <xdr:to>
      <xdr:col>12</xdr:col>
      <xdr:colOff>561975</xdr:colOff>
      <xdr:row>35</xdr:row>
      <xdr:rowOff>27673</xdr:rowOff>
    </xdr:to>
    <xdr:sp macro="" textlink="">
      <xdr:nvSpPr>
        <xdr:cNvPr id="320" name="円/楕円 319"/>
        <xdr:cNvSpPr/>
      </xdr:nvSpPr>
      <xdr:spPr>
        <a:xfrm>
          <a:off x="8699500" y="592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44200</xdr:rowOff>
    </xdr:from>
    <xdr:ext cx="534377" cy="259045"/>
    <xdr:sp macro="" textlink="">
      <xdr:nvSpPr>
        <xdr:cNvPr id="321" name="テキスト ボックス 320"/>
        <xdr:cNvSpPr txBox="1"/>
      </xdr:nvSpPr>
      <xdr:spPr>
        <a:xfrm>
          <a:off x="8483111" y="570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140221</xdr:rowOff>
    </xdr:from>
    <xdr:to>
      <xdr:col>11</xdr:col>
      <xdr:colOff>358775</xdr:colOff>
      <xdr:row>35</xdr:row>
      <xdr:rowOff>70371</xdr:rowOff>
    </xdr:to>
    <xdr:sp macro="" textlink="">
      <xdr:nvSpPr>
        <xdr:cNvPr id="322" name="円/楕円 321"/>
        <xdr:cNvSpPr/>
      </xdr:nvSpPr>
      <xdr:spPr>
        <a:xfrm>
          <a:off x="7810500" y="59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86898</xdr:rowOff>
    </xdr:from>
    <xdr:ext cx="534377" cy="259045"/>
    <xdr:sp macro="" textlink="">
      <xdr:nvSpPr>
        <xdr:cNvPr id="323" name="テキスト ボックス 322"/>
        <xdr:cNvSpPr txBox="1"/>
      </xdr:nvSpPr>
      <xdr:spPr>
        <a:xfrm>
          <a:off x="7594111" y="57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126657</xdr:rowOff>
    </xdr:from>
    <xdr:to>
      <xdr:col>10</xdr:col>
      <xdr:colOff>155575</xdr:colOff>
      <xdr:row>35</xdr:row>
      <xdr:rowOff>56807</xdr:rowOff>
    </xdr:to>
    <xdr:sp macro="" textlink="">
      <xdr:nvSpPr>
        <xdr:cNvPr id="324" name="円/楕円 323"/>
        <xdr:cNvSpPr/>
      </xdr:nvSpPr>
      <xdr:spPr>
        <a:xfrm>
          <a:off x="6921500" y="59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73334</xdr:rowOff>
    </xdr:from>
    <xdr:ext cx="534377" cy="259045"/>
    <xdr:sp macro="" textlink="">
      <xdr:nvSpPr>
        <xdr:cNvPr id="325" name="テキスト ボックス 324"/>
        <xdr:cNvSpPr txBox="1"/>
      </xdr:nvSpPr>
      <xdr:spPr>
        <a:xfrm>
          <a:off x="6705111" y="57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151755</xdr:rowOff>
    </xdr:from>
    <xdr:to>
      <xdr:col>15</xdr:col>
      <xdr:colOff>180975</xdr:colOff>
      <xdr:row>56</xdr:row>
      <xdr:rowOff>53137</xdr:rowOff>
    </xdr:to>
    <xdr:cxnSp macro="">
      <xdr:nvCxnSpPr>
        <xdr:cNvPr id="354" name="直線コネクタ 353"/>
        <xdr:cNvCxnSpPr/>
      </xdr:nvCxnSpPr>
      <xdr:spPr>
        <a:xfrm flipV="1">
          <a:off x="9639300" y="9410055"/>
          <a:ext cx="838200" cy="2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48550</xdr:rowOff>
    </xdr:from>
    <xdr:to>
      <xdr:col>14</xdr:col>
      <xdr:colOff>28575</xdr:colOff>
      <xdr:row>56</xdr:row>
      <xdr:rowOff>53137</xdr:rowOff>
    </xdr:to>
    <xdr:cxnSp macro="">
      <xdr:nvCxnSpPr>
        <xdr:cNvPr id="357" name="直線コネクタ 356"/>
        <xdr:cNvCxnSpPr/>
      </xdr:nvCxnSpPr>
      <xdr:spPr>
        <a:xfrm>
          <a:off x="8750300" y="9478300"/>
          <a:ext cx="889000" cy="17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48550</xdr:rowOff>
    </xdr:from>
    <xdr:to>
      <xdr:col>12</xdr:col>
      <xdr:colOff>511175</xdr:colOff>
      <xdr:row>55</xdr:row>
      <xdr:rowOff>170493</xdr:rowOff>
    </xdr:to>
    <xdr:cxnSp macro="">
      <xdr:nvCxnSpPr>
        <xdr:cNvPr id="360" name="直線コネクタ 359"/>
        <xdr:cNvCxnSpPr/>
      </xdr:nvCxnSpPr>
      <xdr:spPr>
        <a:xfrm flipV="1">
          <a:off x="7861300" y="9478300"/>
          <a:ext cx="889000" cy="1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170493</xdr:rowOff>
    </xdr:from>
    <xdr:to>
      <xdr:col>11</xdr:col>
      <xdr:colOff>307975</xdr:colOff>
      <xdr:row>56</xdr:row>
      <xdr:rowOff>113624</xdr:rowOff>
    </xdr:to>
    <xdr:cxnSp macro="">
      <xdr:nvCxnSpPr>
        <xdr:cNvPr id="363" name="直線コネクタ 362"/>
        <xdr:cNvCxnSpPr/>
      </xdr:nvCxnSpPr>
      <xdr:spPr>
        <a:xfrm flipV="1">
          <a:off x="6972300" y="9600243"/>
          <a:ext cx="889000" cy="1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100955</xdr:rowOff>
    </xdr:from>
    <xdr:to>
      <xdr:col>15</xdr:col>
      <xdr:colOff>231775</xdr:colOff>
      <xdr:row>55</xdr:row>
      <xdr:rowOff>31105</xdr:rowOff>
    </xdr:to>
    <xdr:sp macro="" textlink="">
      <xdr:nvSpPr>
        <xdr:cNvPr id="373" name="円/楕円 372"/>
        <xdr:cNvSpPr/>
      </xdr:nvSpPr>
      <xdr:spPr>
        <a:xfrm>
          <a:off x="10426700" y="93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123832</xdr:rowOff>
    </xdr:from>
    <xdr:ext cx="534377" cy="259045"/>
    <xdr:sp macro="" textlink="">
      <xdr:nvSpPr>
        <xdr:cNvPr id="374" name="普通建設事業費該当値テキスト"/>
        <xdr:cNvSpPr txBox="1"/>
      </xdr:nvSpPr>
      <xdr:spPr>
        <a:xfrm>
          <a:off x="10528300" y="92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2337</xdr:rowOff>
    </xdr:from>
    <xdr:to>
      <xdr:col>14</xdr:col>
      <xdr:colOff>79375</xdr:colOff>
      <xdr:row>56</xdr:row>
      <xdr:rowOff>103937</xdr:rowOff>
    </xdr:to>
    <xdr:sp macro="" textlink="">
      <xdr:nvSpPr>
        <xdr:cNvPr id="375" name="円/楕円 374"/>
        <xdr:cNvSpPr/>
      </xdr:nvSpPr>
      <xdr:spPr>
        <a:xfrm>
          <a:off x="9588500" y="96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95064</xdr:rowOff>
    </xdr:from>
    <xdr:ext cx="534377" cy="259045"/>
    <xdr:sp macro="" textlink="">
      <xdr:nvSpPr>
        <xdr:cNvPr id="376" name="テキスト ボックス 375"/>
        <xdr:cNvSpPr txBox="1"/>
      </xdr:nvSpPr>
      <xdr:spPr>
        <a:xfrm>
          <a:off x="9372111" y="969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66,360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169200</xdr:rowOff>
    </xdr:from>
    <xdr:to>
      <xdr:col>12</xdr:col>
      <xdr:colOff>561975</xdr:colOff>
      <xdr:row>55</xdr:row>
      <xdr:rowOff>99350</xdr:rowOff>
    </xdr:to>
    <xdr:sp macro="" textlink="">
      <xdr:nvSpPr>
        <xdr:cNvPr id="377" name="円/楕円 376"/>
        <xdr:cNvSpPr/>
      </xdr:nvSpPr>
      <xdr:spPr>
        <a:xfrm>
          <a:off x="8699500" y="9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115877</xdr:rowOff>
    </xdr:from>
    <xdr:ext cx="534377" cy="259045"/>
    <xdr:sp macro="" textlink="">
      <xdr:nvSpPr>
        <xdr:cNvPr id="378" name="テキスト ボックス 377"/>
        <xdr:cNvSpPr txBox="1"/>
      </xdr:nvSpPr>
      <xdr:spPr>
        <a:xfrm>
          <a:off x="8483111" y="92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119693</xdr:rowOff>
    </xdr:from>
    <xdr:to>
      <xdr:col>11</xdr:col>
      <xdr:colOff>358775</xdr:colOff>
      <xdr:row>56</xdr:row>
      <xdr:rowOff>49843</xdr:rowOff>
    </xdr:to>
    <xdr:sp macro="" textlink="">
      <xdr:nvSpPr>
        <xdr:cNvPr id="379" name="円/楕円 378"/>
        <xdr:cNvSpPr/>
      </xdr:nvSpPr>
      <xdr:spPr>
        <a:xfrm>
          <a:off x="7810500" y="95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66370</xdr:rowOff>
    </xdr:from>
    <xdr:ext cx="534377" cy="259045"/>
    <xdr:sp macro="" textlink="">
      <xdr:nvSpPr>
        <xdr:cNvPr id="380" name="テキスト ボックス 379"/>
        <xdr:cNvSpPr txBox="1"/>
      </xdr:nvSpPr>
      <xdr:spPr>
        <a:xfrm>
          <a:off x="7594111" y="932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62824</xdr:rowOff>
    </xdr:from>
    <xdr:to>
      <xdr:col>10</xdr:col>
      <xdr:colOff>155575</xdr:colOff>
      <xdr:row>56</xdr:row>
      <xdr:rowOff>164424</xdr:rowOff>
    </xdr:to>
    <xdr:sp macro="" textlink="">
      <xdr:nvSpPr>
        <xdr:cNvPr id="381" name="円/楕円 380"/>
        <xdr:cNvSpPr/>
      </xdr:nvSpPr>
      <xdr:spPr>
        <a:xfrm>
          <a:off x="6921500" y="96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9501</xdr:rowOff>
    </xdr:from>
    <xdr:ext cx="534377" cy="259045"/>
    <xdr:sp macro="" textlink="">
      <xdr:nvSpPr>
        <xdr:cNvPr id="382" name="テキスト ボックス 381"/>
        <xdr:cNvSpPr txBox="1"/>
      </xdr:nvSpPr>
      <xdr:spPr>
        <a:xfrm>
          <a:off x="6705111" y="943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116536</xdr:rowOff>
    </xdr:from>
    <xdr:to>
      <xdr:col>15</xdr:col>
      <xdr:colOff>180975</xdr:colOff>
      <xdr:row>76</xdr:row>
      <xdr:rowOff>99485</xdr:rowOff>
    </xdr:to>
    <xdr:cxnSp macro="">
      <xdr:nvCxnSpPr>
        <xdr:cNvPr id="411" name="直線コネクタ 410"/>
        <xdr:cNvCxnSpPr/>
      </xdr:nvCxnSpPr>
      <xdr:spPr>
        <a:xfrm flipV="1">
          <a:off x="9639300" y="12975286"/>
          <a:ext cx="838200" cy="1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48489</xdr:rowOff>
    </xdr:from>
    <xdr:to>
      <xdr:col>14</xdr:col>
      <xdr:colOff>28575</xdr:colOff>
      <xdr:row>76</xdr:row>
      <xdr:rowOff>99485</xdr:rowOff>
    </xdr:to>
    <xdr:cxnSp macro="">
      <xdr:nvCxnSpPr>
        <xdr:cNvPr id="414" name="直線コネクタ 413"/>
        <xdr:cNvCxnSpPr/>
      </xdr:nvCxnSpPr>
      <xdr:spPr>
        <a:xfrm>
          <a:off x="8750300" y="12564339"/>
          <a:ext cx="889000" cy="56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65736</xdr:rowOff>
    </xdr:from>
    <xdr:to>
      <xdr:col>15</xdr:col>
      <xdr:colOff>231775</xdr:colOff>
      <xdr:row>75</xdr:row>
      <xdr:rowOff>167336</xdr:rowOff>
    </xdr:to>
    <xdr:sp macro="" textlink="">
      <xdr:nvSpPr>
        <xdr:cNvPr id="424" name="円/楕円 423"/>
        <xdr:cNvSpPr/>
      </xdr:nvSpPr>
      <xdr:spPr>
        <a:xfrm>
          <a:off x="104267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88613</xdr:rowOff>
    </xdr:from>
    <xdr:ext cx="534377" cy="259045"/>
    <xdr:sp macro="" textlink="">
      <xdr:nvSpPr>
        <xdr:cNvPr id="425" name="普通建設事業費 （ うち新規整備　）該当値テキスト"/>
        <xdr:cNvSpPr txBox="1"/>
      </xdr:nvSpPr>
      <xdr:spPr>
        <a:xfrm>
          <a:off x="10528300" y="127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48685</xdr:rowOff>
    </xdr:from>
    <xdr:to>
      <xdr:col>14</xdr:col>
      <xdr:colOff>79375</xdr:colOff>
      <xdr:row>76</xdr:row>
      <xdr:rowOff>150285</xdr:rowOff>
    </xdr:to>
    <xdr:sp macro="" textlink="">
      <xdr:nvSpPr>
        <xdr:cNvPr id="426" name="円/楕円 425"/>
        <xdr:cNvSpPr/>
      </xdr:nvSpPr>
      <xdr:spPr>
        <a:xfrm>
          <a:off x="9588500" y="130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141412</xdr:rowOff>
    </xdr:from>
    <xdr:ext cx="534377" cy="259045"/>
    <xdr:sp macro="" textlink="">
      <xdr:nvSpPr>
        <xdr:cNvPr id="427" name="テキスト ボックス 426"/>
        <xdr:cNvSpPr txBox="1"/>
      </xdr:nvSpPr>
      <xdr:spPr>
        <a:xfrm>
          <a:off x="9372111" y="1317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169139</xdr:rowOff>
    </xdr:from>
    <xdr:to>
      <xdr:col>12</xdr:col>
      <xdr:colOff>561975</xdr:colOff>
      <xdr:row>73</xdr:row>
      <xdr:rowOff>99289</xdr:rowOff>
    </xdr:to>
    <xdr:sp macro="" textlink="">
      <xdr:nvSpPr>
        <xdr:cNvPr id="428" name="円/楕円 427"/>
        <xdr:cNvSpPr/>
      </xdr:nvSpPr>
      <xdr:spPr>
        <a:xfrm>
          <a:off x="8699500" y="1251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115816</xdr:rowOff>
    </xdr:from>
    <xdr:ext cx="534377" cy="259045"/>
    <xdr:sp macro="" textlink="">
      <xdr:nvSpPr>
        <xdr:cNvPr id="429" name="テキスト ボックス 428"/>
        <xdr:cNvSpPr txBox="1"/>
      </xdr:nvSpPr>
      <xdr:spPr>
        <a:xfrm>
          <a:off x="8483111" y="122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64770</xdr:rowOff>
    </xdr:from>
    <xdr:to>
      <xdr:col>15</xdr:col>
      <xdr:colOff>180975</xdr:colOff>
      <xdr:row>97</xdr:row>
      <xdr:rowOff>101994</xdr:rowOff>
    </xdr:to>
    <xdr:cxnSp macro="">
      <xdr:nvCxnSpPr>
        <xdr:cNvPr id="458" name="直線コネクタ 457"/>
        <xdr:cNvCxnSpPr/>
      </xdr:nvCxnSpPr>
      <xdr:spPr>
        <a:xfrm flipV="1">
          <a:off x="9639300" y="16523970"/>
          <a:ext cx="838200" cy="2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101994</xdr:rowOff>
    </xdr:from>
    <xdr:to>
      <xdr:col>14</xdr:col>
      <xdr:colOff>28575</xdr:colOff>
      <xdr:row>98</xdr:row>
      <xdr:rowOff>74270</xdr:rowOff>
    </xdr:to>
    <xdr:cxnSp macro="">
      <xdr:nvCxnSpPr>
        <xdr:cNvPr id="461" name="直線コネクタ 460"/>
        <xdr:cNvCxnSpPr/>
      </xdr:nvCxnSpPr>
      <xdr:spPr>
        <a:xfrm flipV="1">
          <a:off x="8750300" y="16732644"/>
          <a:ext cx="889000" cy="1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13970</xdr:rowOff>
    </xdr:from>
    <xdr:to>
      <xdr:col>15</xdr:col>
      <xdr:colOff>231775</xdr:colOff>
      <xdr:row>96</xdr:row>
      <xdr:rowOff>115570</xdr:rowOff>
    </xdr:to>
    <xdr:sp macro="" textlink="">
      <xdr:nvSpPr>
        <xdr:cNvPr id="471" name="円/楕円 470"/>
        <xdr:cNvSpPr/>
      </xdr:nvSpPr>
      <xdr:spPr>
        <a:xfrm>
          <a:off x="104267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36847</xdr:rowOff>
    </xdr:from>
    <xdr:ext cx="534377" cy="259045"/>
    <xdr:sp macro="" textlink="">
      <xdr:nvSpPr>
        <xdr:cNvPr id="472" name="普通建設事業費 （ うち更新整備　）該当値テキスト"/>
        <xdr:cNvSpPr txBox="1"/>
      </xdr:nvSpPr>
      <xdr:spPr>
        <a:xfrm>
          <a:off x="10528300" y="163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51194</xdr:rowOff>
    </xdr:from>
    <xdr:to>
      <xdr:col>14</xdr:col>
      <xdr:colOff>79375</xdr:colOff>
      <xdr:row>97</xdr:row>
      <xdr:rowOff>152794</xdr:rowOff>
    </xdr:to>
    <xdr:sp macro="" textlink="">
      <xdr:nvSpPr>
        <xdr:cNvPr id="473" name="円/楕円 472"/>
        <xdr:cNvSpPr/>
      </xdr:nvSpPr>
      <xdr:spPr>
        <a:xfrm>
          <a:off x="9588500" y="166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143921</xdr:rowOff>
    </xdr:from>
    <xdr:ext cx="534377" cy="259045"/>
    <xdr:sp macro="" textlink="">
      <xdr:nvSpPr>
        <xdr:cNvPr id="474" name="テキスト ボックス 473"/>
        <xdr:cNvSpPr txBox="1"/>
      </xdr:nvSpPr>
      <xdr:spPr>
        <a:xfrm>
          <a:off x="9372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23470</xdr:rowOff>
    </xdr:from>
    <xdr:to>
      <xdr:col>12</xdr:col>
      <xdr:colOff>561975</xdr:colOff>
      <xdr:row>98</xdr:row>
      <xdr:rowOff>125070</xdr:rowOff>
    </xdr:to>
    <xdr:sp macro="" textlink="">
      <xdr:nvSpPr>
        <xdr:cNvPr id="475" name="円/楕円 474"/>
        <xdr:cNvSpPr/>
      </xdr:nvSpPr>
      <xdr:spPr>
        <a:xfrm>
          <a:off x="8699500" y="168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116197</xdr:rowOff>
    </xdr:from>
    <xdr:ext cx="534377" cy="259045"/>
    <xdr:sp macro="" textlink="">
      <xdr:nvSpPr>
        <xdr:cNvPr id="476" name="テキスト ボックス 475"/>
        <xdr:cNvSpPr txBox="1"/>
      </xdr:nvSpPr>
      <xdr:spPr>
        <a:xfrm>
          <a:off x="8483111" y="169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146307</xdr:rowOff>
    </xdr:from>
    <xdr:to>
      <xdr:col>23</xdr:col>
      <xdr:colOff>517525</xdr:colOff>
      <xdr:row>38</xdr:row>
      <xdr:rowOff>98027</xdr:rowOff>
    </xdr:to>
    <xdr:cxnSp macro="">
      <xdr:nvCxnSpPr>
        <xdr:cNvPr id="503" name="直線コネクタ 502"/>
        <xdr:cNvCxnSpPr/>
      </xdr:nvCxnSpPr>
      <xdr:spPr>
        <a:xfrm flipV="1">
          <a:off x="15481300" y="6489957"/>
          <a:ext cx="838200" cy="1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98027</xdr:rowOff>
    </xdr:from>
    <xdr:to>
      <xdr:col>22</xdr:col>
      <xdr:colOff>365125</xdr:colOff>
      <xdr:row>38</xdr:row>
      <xdr:rowOff>124658</xdr:rowOff>
    </xdr:to>
    <xdr:cxnSp macro="">
      <xdr:nvCxnSpPr>
        <xdr:cNvPr id="506" name="直線コネクタ 505"/>
        <xdr:cNvCxnSpPr/>
      </xdr:nvCxnSpPr>
      <xdr:spPr>
        <a:xfrm flipV="1">
          <a:off x="14592300" y="6613127"/>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124658</xdr:rowOff>
    </xdr:from>
    <xdr:to>
      <xdr:col>21</xdr:col>
      <xdr:colOff>161925</xdr:colOff>
      <xdr:row>38</xdr:row>
      <xdr:rowOff>139334</xdr:rowOff>
    </xdr:to>
    <xdr:cxnSp macro="">
      <xdr:nvCxnSpPr>
        <xdr:cNvPr id="509" name="直線コネクタ 508"/>
        <xdr:cNvCxnSpPr/>
      </xdr:nvCxnSpPr>
      <xdr:spPr>
        <a:xfrm flipV="1">
          <a:off x="13703300" y="6639758"/>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120932</xdr:rowOff>
    </xdr:from>
    <xdr:to>
      <xdr:col>19</xdr:col>
      <xdr:colOff>644525</xdr:colOff>
      <xdr:row>38</xdr:row>
      <xdr:rowOff>139334</xdr:rowOff>
    </xdr:to>
    <xdr:cxnSp macro="">
      <xdr:nvCxnSpPr>
        <xdr:cNvPr id="512" name="直線コネクタ 511"/>
        <xdr:cNvCxnSpPr/>
      </xdr:nvCxnSpPr>
      <xdr:spPr>
        <a:xfrm>
          <a:off x="12814300" y="663603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95507</xdr:rowOff>
    </xdr:from>
    <xdr:to>
      <xdr:col>23</xdr:col>
      <xdr:colOff>568325</xdr:colOff>
      <xdr:row>38</xdr:row>
      <xdr:rowOff>25657</xdr:rowOff>
    </xdr:to>
    <xdr:sp macro="" textlink="">
      <xdr:nvSpPr>
        <xdr:cNvPr id="522" name="円/楕円 521"/>
        <xdr:cNvSpPr/>
      </xdr:nvSpPr>
      <xdr:spPr>
        <a:xfrm>
          <a:off x="16268700" y="64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118384</xdr:rowOff>
    </xdr:from>
    <xdr:ext cx="469744" cy="259045"/>
    <xdr:sp macro="" textlink="">
      <xdr:nvSpPr>
        <xdr:cNvPr id="523" name="災害復旧事業費該当値テキスト"/>
        <xdr:cNvSpPr txBox="1"/>
      </xdr:nvSpPr>
      <xdr:spPr>
        <a:xfrm>
          <a:off x="16370300" y="62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47227</xdr:rowOff>
    </xdr:from>
    <xdr:to>
      <xdr:col>22</xdr:col>
      <xdr:colOff>415925</xdr:colOff>
      <xdr:row>38</xdr:row>
      <xdr:rowOff>148827</xdr:rowOff>
    </xdr:to>
    <xdr:sp macro="" textlink="">
      <xdr:nvSpPr>
        <xdr:cNvPr id="524" name="円/楕円 523"/>
        <xdr:cNvSpPr/>
      </xdr:nvSpPr>
      <xdr:spPr>
        <a:xfrm>
          <a:off x="15430500" y="65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139954</xdr:rowOff>
    </xdr:from>
    <xdr:ext cx="469744" cy="259045"/>
    <xdr:sp macro="" textlink="">
      <xdr:nvSpPr>
        <xdr:cNvPr id="525" name="テキスト ボックス 524"/>
        <xdr:cNvSpPr txBox="1"/>
      </xdr:nvSpPr>
      <xdr:spPr>
        <a:xfrm>
          <a:off x="15246427" y="665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73858</xdr:rowOff>
    </xdr:from>
    <xdr:to>
      <xdr:col>21</xdr:col>
      <xdr:colOff>212725</xdr:colOff>
      <xdr:row>39</xdr:row>
      <xdr:rowOff>4008</xdr:rowOff>
    </xdr:to>
    <xdr:sp macro="" textlink="">
      <xdr:nvSpPr>
        <xdr:cNvPr id="526" name="円/楕円 525"/>
        <xdr:cNvSpPr/>
      </xdr:nvSpPr>
      <xdr:spPr>
        <a:xfrm>
          <a:off x="14541500" y="6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166585</xdr:rowOff>
    </xdr:from>
    <xdr:ext cx="378565" cy="259045"/>
    <xdr:sp macro="" textlink="">
      <xdr:nvSpPr>
        <xdr:cNvPr id="527" name="テキスト ボックス 526"/>
        <xdr:cNvSpPr txBox="1"/>
      </xdr:nvSpPr>
      <xdr:spPr>
        <a:xfrm>
          <a:off x="14403017" y="668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88534</xdr:rowOff>
    </xdr:from>
    <xdr:to>
      <xdr:col>20</xdr:col>
      <xdr:colOff>9525</xdr:colOff>
      <xdr:row>39</xdr:row>
      <xdr:rowOff>18684</xdr:rowOff>
    </xdr:to>
    <xdr:sp macro="" textlink="">
      <xdr:nvSpPr>
        <xdr:cNvPr id="528" name="円/楕円 527"/>
        <xdr:cNvSpPr/>
      </xdr:nvSpPr>
      <xdr:spPr>
        <a:xfrm>
          <a:off x="13652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9811</xdr:rowOff>
    </xdr:from>
    <xdr:ext cx="313932" cy="259045"/>
    <xdr:sp macro="" textlink="">
      <xdr:nvSpPr>
        <xdr:cNvPr id="529" name="テキスト ボックス 528"/>
        <xdr:cNvSpPr txBox="1"/>
      </xdr:nvSpPr>
      <xdr:spPr>
        <a:xfrm>
          <a:off x="13546333" y="6696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70132</xdr:rowOff>
    </xdr:from>
    <xdr:to>
      <xdr:col>18</xdr:col>
      <xdr:colOff>492125</xdr:colOff>
      <xdr:row>39</xdr:row>
      <xdr:rowOff>282</xdr:rowOff>
    </xdr:to>
    <xdr:sp macro="" textlink="">
      <xdr:nvSpPr>
        <xdr:cNvPr id="530" name="円/楕円 529"/>
        <xdr:cNvSpPr/>
      </xdr:nvSpPr>
      <xdr:spPr>
        <a:xfrm>
          <a:off x="12763500" y="658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162859</xdr:rowOff>
    </xdr:from>
    <xdr:ext cx="378565" cy="259045"/>
    <xdr:sp macro="" textlink="">
      <xdr:nvSpPr>
        <xdr:cNvPr id="531" name="テキスト ボックス 530"/>
        <xdr:cNvSpPr txBox="1"/>
      </xdr:nvSpPr>
      <xdr:spPr>
        <a:xfrm>
          <a:off x="12625017" y="667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102984</xdr:rowOff>
    </xdr:from>
    <xdr:to>
      <xdr:col>23</xdr:col>
      <xdr:colOff>517525</xdr:colOff>
      <xdr:row>75</xdr:row>
      <xdr:rowOff>108712</xdr:rowOff>
    </xdr:to>
    <xdr:cxnSp macro="">
      <xdr:nvCxnSpPr>
        <xdr:cNvPr id="609" name="直線コネクタ 608"/>
        <xdr:cNvCxnSpPr/>
      </xdr:nvCxnSpPr>
      <xdr:spPr>
        <a:xfrm>
          <a:off x="15481300" y="12961734"/>
          <a:ext cx="8382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88608</xdr:rowOff>
    </xdr:from>
    <xdr:to>
      <xdr:col>22</xdr:col>
      <xdr:colOff>365125</xdr:colOff>
      <xdr:row>75</xdr:row>
      <xdr:rowOff>102984</xdr:rowOff>
    </xdr:to>
    <xdr:cxnSp macro="">
      <xdr:nvCxnSpPr>
        <xdr:cNvPr id="612" name="直線コネクタ 611"/>
        <xdr:cNvCxnSpPr/>
      </xdr:nvCxnSpPr>
      <xdr:spPr>
        <a:xfrm>
          <a:off x="14592300" y="12947358"/>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42278</xdr:rowOff>
    </xdr:from>
    <xdr:to>
      <xdr:col>21</xdr:col>
      <xdr:colOff>161925</xdr:colOff>
      <xdr:row>75</xdr:row>
      <xdr:rowOff>88608</xdr:rowOff>
    </xdr:to>
    <xdr:cxnSp macro="">
      <xdr:nvCxnSpPr>
        <xdr:cNvPr id="615" name="直線コネクタ 614"/>
        <xdr:cNvCxnSpPr/>
      </xdr:nvCxnSpPr>
      <xdr:spPr>
        <a:xfrm>
          <a:off x="13703300" y="12901028"/>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42278</xdr:rowOff>
    </xdr:from>
    <xdr:to>
      <xdr:col>19</xdr:col>
      <xdr:colOff>644525</xdr:colOff>
      <xdr:row>75</xdr:row>
      <xdr:rowOff>106591</xdr:rowOff>
    </xdr:to>
    <xdr:cxnSp macro="">
      <xdr:nvCxnSpPr>
        <xdr:cNvPr id="618" name="直線コネクタ 617"/>
        <xdr:cNvCxnSpPr/>
      </xdr:nvCxnSpPr>
      <xdr:spPr>
        <a:xfrm flipV="1">
          <a:off x="12814300" y="12901028"/>
          <a:ext cx="8890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57912</xdr:rowOff>
    </xdr:from>
    <xdr:to>
      <xdr:col>23</xdr:col>
      <xdr:colOff>568325</xdr:colOff>
      <xdr:row>75</xdr:row>
      <xdr:rowOff>159513</xdr:rowOff>
    </xdr:to>
    <xdr:sp macro="" textlink="">
      <xdr:nvSpPr>
        <xdr:cNvPr id="628" name="円/楕円 627"/>
        <xdr:cNvSpPr/>
      </xdr:nvSpPr>
      <xdr:spPr>
        <a:xfrm>
          <a:off x="162687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36339</xdr:rowOff>
    </xdr:from>
    <xdr:ext cx="534377" cy="259045"/>
    <xdr:sp macro="" textlink="">
      <xdr:nvSpPr>
        <xdr:cNvPr id="629" name="公債費該当値テキスト"/>
        <xdr:cNvSpPr txBox="1"/>
      </xdr:nvSpPr>
      <xdr:spPr>
        <a:xfrm>
          <a:off x="16370300" y="128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52184</xdr:rowOff>
    </xdr:from>
    <xdr:to>
      <xdr:col>22</xdr:col>
      <xdr:colOff>415925</xdr:colOff>
      <xdr:row>75</xdr:row>
      <xdr:rowOff>153784</xdr:rowOff>
    </xdr:to>
    <xdr:sp macro="" textlink="">
      <xdr:nvSpPr>
        <xdr:cNvPr id="630" name="円/楕円 629"/>
        <xdr:cNvSpPr/>
      </xdr:nvSpPr>
      <xdr:spPr>
        <a:xfrm>
          <a:off x="15430500" y="12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144911</xdr:rowOff>
    </xdr:from>
    <xdr:ext cx="534377" cy="259045"/>
    <xdr:sp macro="" textlink="">
      <xdr:nvSpPr>
        <xdr:cNvPr id="631" name="テキスト ボックス 630"/>
        <xdr:cNvSpPr txBox="1"/>
      </xdr:nvSpPr>
      <xdr:spPr>
        <a:xfrm>
          <a:off x="15214111" y="13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37808</xdr:rowOff>
    </xdr:from>
    <xdr:to>
      <xdr:col>21</xdr:col>
      <xdr:colOff>212725</xdr:colOff>
      <xdr:row>75</xdr:row>
      <xdr:rowOff>139408</xdr:rowOff>
    </xdr:to>
    <xdr:sp macro="" textlink="">
      <xdr:nvSpPr>
        <xdr:cNvPr id="632" name="円/楕円 631"/>
        <xdr:cNvSpPr/>
      </xdr:nvSpPr>
      <xdr:spPr>
        <a:xfrm>
          <a:off x="14541500" y="128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155935</xdr:rowOff>
    </xdr:from>
    <xdr:ext cx="534377" cy="259045"/>
    <xdr:sp macro="" textlink="">
      <xdr:nvSpPr>
        <xdr:cNvPr id="633" name="テキスト ボックス 632"/>
        <xdr:cNvSpPr txBox="1"/>
      </xdr:nvSpPr>
      <xdr:spPr>
        <a:xfrm>
          <a:off x="14325111" y="126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162928</xdr:rowOff>
    </xdr:from>
    <xdr:to>
      <xdr:col>20</xdr:col>
      <xdr:colOff>9525</xdr:colOff>
      <xdr:row>75</xdr:row>
      <xdr:rowOff>93078</xdr:rowOff>
    </xdr:to>
    <xdr:sp macro="" textlink="">
      <xdr:nvSpPr>
        <xdr:cNvPr id="634" name="円/楕円 633"/>
        <xdr:cNvSpPr/>
      </xdr:nvSpPr>
      <xdr:spPr>
        <a:xfrm>
          <a:off x="13652500" y="128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109605</xdr:rowOff>
    </xdr:from>
    <xdr:ext cx="534377" cy="259045"/>
    <xdr:sp macro="" textlink="">
      <xdr:nvSpPr>
        <xdr:cNvPr id="635" name="テキスト ボックス 634"/>
        <xdr:cNvSpPr txBox="1"/>
      </xdr:nvSpPr>
      <xdr:spPr>
        <a:xfrm>
          <a:off x="13436111" y="126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55791</xdr:rowOff>
    </xdr:from>
    <xdr:to>
      <xdr:col>18</xdr:col>
      <xdr:colOff>492125</xdr:colOff>
      <xdr:row>75</xdr:row>
      <xdr:rowOff>157392</xdr:rowOff>
    </xdr:to>
    <xdr:sp macro="" textlink="">
      <xdr:nvSpPr>
        <xdr:cNvPr id="636" name="円/楕円 635"/>
        <xdr:cNvSpPr/>
      </xdr:nvSpPr>
      <xdr:spPr>
        <a:xfrm>
          <a:off x="12763500" y="12914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2468</xdr:rowOff>
    </xdr:from>
    <xdr:ext cx="534377" cy="259045"/>
    <xdr:sp macro="" textlink="">
      <xdr:nvSpPr>
        <xdr:cNvPr id="637" name="テキスト ボックス 636"/>
        <xdr:cNvSpPr txBox="1"/>
      </xdr:nvSpPr>
      <xdr:spPr>
        <a:xfrm>
          <a:off x="12547111" y="126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97129</xdr:rowOff>
    </xdr:from>
    <xdr:to>
      <xdr:col>23</xdr:col>
      <xdr:colOff>517525</xdr:colOff>
      <xdr:row>98</xdr:row>
      <xdr:rowOff>105372</xdr:rowOff>
    </xdr:to>
    <xdr:cxnSp macro="">
      <xdr:nvCxnSpPr>
        <xdr:cNvPr id="666" name="直線コネクタ 665"/>
        <xdr:cNvCxnSpPr/>
      </xdr:nvCxnSpPr>
      <xdr:spPr>
        <a:xfrm flipV="1">
          <a:off x="15481300" y="16899229"/>
          <a:ext cx="8382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41796</xdr:rowOff>
    </xdr:from>
    <xdr:to>
      <xdr:col>22</xdr:col>
      <xdr:colOff>365125</xdr:colOff>
      <xdr:row>98</xdr:row>
      <xdr:rowOff>105372</xdr:rowOff>
    </xdr:to>
    <xdr:cxnSp macro="">
      <xdr:nvCxnSpPr>
        <xdr:cNvPr id="669" name="直線コネクタ 668"/>
        <xdr:cNvCxnSpPr/>
      </xdr:nvCxnSpPr>
      <xdr:spPr>
        <a:xfrm>
          <a:off x="14592300" y="16843896"/>
          <a:ext cx="889000" cy="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167551</xdr:rowOff>
    </xdr:from>
    <xdr:to>
      <xdr:col>21</xdr:col>
      <xdr:colOff>161925</xdr:colOff>
      <xdr:row>98</xdr:row>
      <xdr:rowOff>41796</xdr:rowOff>
    </xdr:to>
    <xdr:cxnSp macro="">
      <xdr:nvCxnSpPr>
        <xdr:cNvPr id="672" name="直線コネクタ 671"/>
        <xdr:cNvCxnSpPr/>
      </xdr:nvCxnSpPr>
      <xdr:spPr>
        <a:xfrm>
          <a:off x="13703300" y="16798201"/>
          <a:ext cx="889000" cy="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147396</xdr:rowOff>
    </xdr:from>
    <xdr:to>
      <xdr:col>19</xdr:col>
      <xdr:colOff>644525</xdr:colOff>
      <xdr:row>97</xdr:row>
      <xdr:rowOff>167551</xdr:rowOff>
    </xdr:to>
    <xdr:cxnSp macro="">
      <xdr:nvCxnSpPr>
        <xdr:cNvPr id="675" name="直線コネクタ 674"/>
        <xdr:cNvCxnSpPr/>
      </xdr:nvCxnSpPr>
      <xdr:spPr>
        <a:xfrm>
          <a:off x="12814300" y="16778046"/>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46329</xdr:rowOff>
    </xdr:from>
    <xdr:to>
      <xdr:col>23</xdr:col>
      <xdr:colOff>568325</xdr:colOff>
      <xdr:row>98</xdr:row>
      <xdr:rowOff>147929</xdr:rowOff>
    </xdr:to>
    <xdr:sp macro="" textlink="">
      <xdr:nvSpPr>
        <xdr:cNvPr id="685" name="円/楕円 684"/>
        <xdr:cNvSpPr/>
      </xdr:nvSpPr>
      <xdr:spPr>
        <a:xfrm>
          <a:off x="16268700" y="16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132706</xdr:rowOff>
    </xdr:from>
    <xdr:ext cx="469744" cy="259045"/>
    <xdr:sp macro="" textlink="">
      <xdr:nvSpPr>
        <xdr:cNvPr id="686" name="積立金該当値テキスト"/>
        <xdr:cNvSpPr txBox="1"/>
      </xdr:nvSpPr>
      <xdr:spPr>
        <a:xfrm>
          <a:off x="16370300" y="1676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54572</xdr:rowOff>
    </xdr:from>
    <xdr:to>
      <xdr:col>22</xdr:col>
      <xdr:colOff>415925</xdr:colOff>
      <xdr:row>98</xdr:row>
      <xdr:rowOff>156172</xdr:rowOff>
    </xdr:to>
    <xdr:sp macro="" textlink="">
      <xdr:nvSpPr>
        <xdr:cNvPr id="687" name="円/楕円 686"/>
        <xdr:cNvSpPr/>
      </xdr:nvSpPr>
      <xdr:spPr>
        <a:xfrm>
          <a:off x="15430500" y="168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147299</xdr:rowOff>
    </xdr:from>
    <xdr:ext cx="469744" cy="259045"/>
    <xdr:sp macro="" textlink="">
      <xdr:nvSpPr>
        <xdr:cNvPr id="688" name="テキスト ボックス 687"/>
        <xdr:cNvSpPr txBox="1"/>
      </xdr:nvSpPr>
      <xdr:spPr>
        <a:xfrm>
          <a:off x="15246427" y="1694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162446</xdr:rowOff>
    </xdr:from>
    <xdr:to>
      <xdr:col>21</xdr:col>
      <xdr:colOff>212725</xdr:colOff>
      <xdr:row>98</xdr:row>
      <xdr:rowOff>92596</xdr:rowOff>
    </xdr:to>
    <xdr:sp macro="" textlink="">
      <xdr:nvSpPr>
        <xdr:cNvPr id="689" name="円/楕円 688"/>
        <xdr:cNvSpPr/>
      </xdr:nvSpPr>
      <xdr:spPr>
        <a:xfrm>
          <a:off x="14541500" y="167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83723</xdr:rowOff>
    </xdr:from>
    <xdr:ext cx="534377" cy="259045"/>
    <xdr:sp macro="" textlink="">
      <xdr:nvSpPr>
        <xdr:cNvPr id="690" name="テキスト ボックス 689"/>
        <xdr:cNvSpPr txBox="1"/>
      </xdr:nvSpPr>
      <xdr:spPr>
        <a:xfrm>
          <a:off x="14325111" y="168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116751</xdr:rowOff>
    </xdr:from>
    <xdr:to>
      <xdr:col>20</xdr:col>
      <xdr:colOff>9525</xdr:colOff>
      <xdr:row>98</xdr:row>
      <xdr:rowOff>46901</xdr:rowOff>
    </xdr:to>
    <xdr:sp macro="" textlink="">
      <xdr:nvSpPr>
        <xdr:cNvPr id="691" name="円/楕円 690"/>
        <xdr:cNvSpPr/>
      </xdr:nvSpPr>
      <xdr:spPr>
        <a:xfrm>
          <a:off x="13652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38028</xdr:rowOff>
    </xdr:from>
    <xdr:ext cx="534377" cy="259045"/>
    <xdr:sp macro="" textlink="">
      <xdr:nvSpPr>
        <xdr:cNvPr id="692" name="テキスト ボックス 691"/>
        <xdr:cNvSpPr txBox="1"/>
      </xdr:nvSpPr>
      <xdr:spPr>
        <a:xfrm>
          <a:off x="13436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96596</xdr:rowOff>
    </xdr:from>
    <xdr:to>
      <xdr:col>18</xdr:col>
      <xdr:colOff>492125</xdr:colOff>
      <xdr:row>98</xdr:row>
      <xdr:rowOff>26746</xdr:rowOff>
    </xdr:to>
    <xdr:sp macro="" textlink="">
      <xdr:nvSpPr>
        <xdr:cNvPr id="693" name="円/楕円 692"/>
        <xdr:cNvSpPr/>
      </xdr:nvSpPr>
      <xdr:spPr>
        <a:xfrm>
          <a:off x="12763500" y="167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17873</xdr:rowOff>
    </xdr:from>
    <xdr:ext cx="534377" cy="259045"/>
    <xdr:sp macro="" textlink="">
      <xdr:nvSpPr>
        <xdr:cNvPr id="694" name="テキスト ボックス 693"/>
        <xdr:cNvSpPr txBox="1"/>
      </xdr:nvSpPr>
      <xdr:spPr>
        <a:xfrm>
          <a:off x="12547111" y="1681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44323</xdr:rowOff>
    </xdr:from>
    <xdr:to>
      <xdr:col>28</xdr:col>
      <xdr:colOff>314325</xdr:colOff>
      <xdr:row>39</xdr:row>
      <xdr:rowOff>44450</xdr:rowOff>
    </xdr:to>
    <xdr:cxnSp macro="">
      <xdr:nvCxnSpPr>
        <xdr:cNvPr id="732" name="直線コネクタ 731"/>
        <xdr:cNvCxnSpPr/>
      </xdr:nvCxnSpPr>
      <xdr:spPr>
        <a:xfrm>
          <a:off x="18656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164973</xdr:rowOff>
    </xdr:from>
    <xdr:to>
      <xdr:col>27</xdr:col>
      <xdr:colOff>161925</xdr:colOff>
      <xdr:row>39</xdr:row>
      <xdr:rowOff>95123</xdr:rowOff>
    </xdr:to>
    <xdr:sp macro="" textlink="">
      <xdr:nvSpPr>
        <xdr:cNvPr id="750" name="円/楕円 749"/>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86250</xdr:rowOff>
    </xdr:from>
    <xdr:ext cx="249299" cy="259045"/>
    <xdr:sp macro="" textlink="">
      <xdr:nvSpPr>
        <xdr:cNvPr id="751" name="テキスト ボックス 750"/>
        <xdr:cNvSpPr txBox="1"/>
      </xdr:nvSpPr>
      <xdr:spPr>
        <a:xfrm>
          <a:off x="18531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144310</xdr:rowOff>
    </xdr:from>
    <xdr:to>
      <xdr:col>32</xdr:col>
      <xdr:colOff>187325</xdr:colOff>
      <xdr:row>58</xdr:row>
      <xdr:rowOff>144729</xdr:rowOff>
    </xdr:to>
    <xdr:cxnSp macro="">
      <xdr:nvCxnSpPr>
        <xdr:cNvPr id="780" name="直線コネクタ 779"/>
        <xdr:cNvCxnSpPr/>
      </xdr:nvCxnSpPr>
      <xdr:spPr>
        <a:xfrm flipV="1">
          <a:off x="21323300" y="1008841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144729</xdr:rowOff>
    </xdr:from>
    <xdr:to>
      <xdr:col>31</xdr:col>
      <xdr:colOff>34925</xdr:colOff>
      <xdr:row>58</xdr:row>
      <xdr:rowOff>145262</xdr:rowOff>
    </xdr:to>
    <xdr:cxnSp macro="">
      <xdr:nvCxnSpPr>
        <xdr:cNvPr id="783" name="直線コネクタ 782"/>
        <xdr:cNvCxnSpPr/>
      </xdr:nvCxnSpPr>
      <xdr:spPr>
        <a:xfrm flipV="1">
          <a:off x="20434300" y="100888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145262</xdr:rowOff>
    </xdr:from>
    <xdr:to>
      <xdr:col>29</xdr:col>
      <xdr:colOff>517525</xdr:colOff>
      <xdr:row>58</xdr:row>
      <xdr:rowOff>146024</xdr:rowOff>
    </xdr:to>
    <xdr:cxnSp macro="">
      <xdr:nvCxnSpPr>
        <xdr:cNvPr id="786" name="直線コネクタ 785"/>
        <xdr:cNvCxnSpPr/>
      </xdr:nvCxnSpPr>
      <xdr:spPr>
        <a:xfrm flipV="1">
          <a:off x="19545300" y="100893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145948</xdr:rowOff>
    </xdr:from>
    <xdr:to>
      <xdr:col>28</xdr:col>
      <xdr:colOff>314325</xdr:colOff>
      <xdr:row>58</xdr:row>
      <xdr:rowOff>146024</xdr:rowOff>
    </xdr:to>
    <xdr:cxnSp macro="">
      <xdr:nvCxnSpPr>
        <xdr:cNvPr id="789" name="直線コネクタ 788"/>
        <xdr:cNvCxnSpPr/>
      </xdr:nvCxnSpPr>
      <xdr:spPr>
        <a:xfrm>
          <a:off x="18656300" y="1009004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93510</xdr:rowOff>
    </xdr:from>
    <xdr:to>
      <xdr:col>32</xdr:col>
      <xdr:colOff>238125</xdr:colOff>
      <xdr:row>59</xdr:row>
      <xdr:rowOff>23660</xdr:rowOff>
    </xdr:to>
    <xdr:sp macro="" textlink="">
      <xdr:nvSpPr>
        <xdr:cNvPr id="799" name="円/楕円 798"/>
        <xdr:cNvSpPr/>
      </xdr:nvSpPr>
      <xdr:spPr>
        <a:xfrm>
          <a:off x="221107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8437</xdr:rowOff>
    </xdr:from>
    <xdr:ext cx="469744" cy="259045"/>
    <xdr:sp macro="" textlink="">
      <xdr:nvSpPr>
        <xdr:cNvPr id="800" name="貸付金該当値テキスト"/>
        <xdr:cNvSpPr txBox="1"/>
      </xdr:nvSpPr>
      <xdr:spPr>
        <a:xfrm>
          <a:off x="22212300" y="995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93929</xdr:rowOff>
    </xdr:from>
    <xdr:to>
      <xdr:col>31</xdr:col>
      <xdr:colOff>85725</xdr:colOff>
      <xdr:row>59</xdr:row>
      <xdr:rowOff>24079</xdr:rowOff>
    </xdr:to>
    <xdr:sp macro="" textlink="">
      <xdr:nvSpPr>
        <xdr:cNvPr id="801" name="円/楕円 800"/>
        <xdr:cNvSpPr/>
      </xdr:nvSpPr>
      <xdr:spPr>
        <a:xfrm>
          <a:off x="21272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15206</xdr:rowOff>
    </xdr:from>
    <xdr:ext cx="469744" cy="259045"/>
    <xdr:sp macro="" textlink="">
      <xdr:nvSpPr>
        <xdr:cNvPr id="802" name="テキスト ボックス 801"/>
        <xdr:cNvSpPr txBox="1"/>
      </xdr:nvSpPr>
      <xdr:spPr>
        <a:xfrm>
          <a:off x="21088427"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94462</xdr:rowOff>
    </xdr:from>
    <xdr:to>
      <xdr:col>29</xdr:col>
      <xdr:colOff>568325</xdr:colOff>
      <xdr:row>59</xdr:row>
      <xdr:rowOff>24612</xdr:rowOff>
    </xdr:to>
    <xdr:sp macro="" textlink="">
      <xdr:nvSpPr>
        <xdr:cNvPr id="803" name="円/楕円 802"/>
        <xdr:cNvSpPr/>
      </xdr:nvSpPr>
      <xdr:spPr>
        <a:xfrm>
          <a:off x="20383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15739</xdr:rowOff>
    </xdr:from>
    <xdr:ext cx="469744" cy="259045"/>
    <xdr:sp macro="" textlink="">
      <xdr:nvSpPr>
        <xdr:cNvPr id="804" name="テキスト ボックス 803"/>
        <xdr:cNvSpPr txBox="1"/>
      </xdr:nvSpPr>
      <xdr:spPr>
        <a:xfrm>
          <a:off x="20199427"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95224</xdr:rowOff>
    </xdr:from>
    <xdr:to>
      <xdr:col>28</xdr:col>
      <xdr:colOff>365125</xdr:colOff>
      <xdr:row>59</xdr:row>
      <xdr:rowOff>25374</xdr:rowOff>
    </xdr:to>
    <xdr:sp macro="" textlink="">
      <xdr:nvSpPr>
        <xdr:cNvPr id="805" name="円/楕円 804"/>
        <xdr:cNvSpPr/>
      </xdr:nvSpPr>
      <xdr:spPr>
        <a:xfrm>
          <a:off x="19494500" y="100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16501</xdr:rowOff>
    </xdr:from>
    <xdr:ext cx="469744" cy="259045"/>
    <xdr:sp macro="" textlink="">
      <xdr:nvSpPr>
        <xdr:cNvPr id="806" name="テキスト ボックス 805"/>
        <xdr:cNvSpPr txBox="1"/>
      </xdr:nvSpPr>
      <xdr:spPr>
        <a:xfrm>
          <a:off x="19310427" y="10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95148</xdr:rowOff>
    </xdr:from>
    <xdr:to>
      <xdr:col>27</xdr:col>
      <xdr:colOff>161925</xdr:colOff>
      <xdr:row>59</xdr:row>
      <xdr:rowOff>25298</xdr:rowOff>
    </xdr:to>
    <xdr:sp macro="" textlink="">
      <xdr:nvSpPr>
        <xdr:cNvPr id="807" name="円/楕円 806"/>
        <xdr:cNvSpPr/>
      </xdr:nvSpPr>
      <xdr:spPr>
        <a:xfrm>
          <a:off x="18605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16425</xdr:rowOff>
    </xdr:from>
    <xdr:ext cx="469744" cy="259045"/>
    <xdr:sp macro="" textlink="">
      <xdr:nvSpPr>
        <xdr:cNvPr id="808" name="テキスト ボックス 807"/>
        <xdr:cNvSpPr txBox="1"/>
      </xdr:nvSpPr>
      <xdr:spPr>
        <a:xfrm>
          <a:off x="18421427" y="1013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42831</xdr:rowOff>
    </xdr:from>
    <xdr:to>
      <xdr:col>32</xdr:col>
      <xdr:colOff>187325</xdr:colOff>
      <xdr:row>76</xdr:row>
      <xdr:rowOff>30735</xdr:rowOff>
    </xdr:to>
    <xdr:cxnSp macro="">
      <xdr:nvCxnSpPr>
        <xdr:cNvPr id="838" name="直線コネクタ 837"/>
        <xdr:cNvCxnSpPr/>
      </xdr:nvCxnSpPr>
      <xdr:spPr>
        <a:xfrm>
          <a:off x="21323300" y="12901581"/>
          <a:ext cx="838200" cy="1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42831</xdr:rowOff>
    </xdr:from>
    <xdr:to>
      <xdr:col>31</xdr:col>
      <xdr:colOff>34925</xdr:colOff>
      <xdr:row>76</xdr:row>
      <xdr:rowOff>107753</xdr:rowOff>
    </xdr:to>
    <xdr:cxnSp macro="">
      <xdr:nvCxnSpPr>
        <xdr:cNvPr id="841" name="直線コネクタ 840"/>
        <xdr:cNvCxnSpPr/>
      </xdr:nvCxnSpPr>
      <xdr:spPr>
        <a:xfrm flipV="1">
          <a:off x="20434300" y="1290158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83883</xdr:rowOff>
    </xdr:from>
    <xdr:to>
      <xdr:col>29</xdr:col>
      <xdr:colOff>517525</xdr:colOff>
      <xdr:row>76</xdr:row>
      <xdr:rowOff>107753</xdr:rowOff>
    </xdr:to>
    <xdr:cxnSp macro="">
      <xdr:nvCxnSpPr>
        <xdr:cNvPr id="844" name="直線コネクタ 843"/>
        <xdr:cNvCxnSpPr/>
      </xdr:nvCxnSpPr>
      <xdr:spPr>
        <a:xfrm>
          <a:off x="19545300" y="13114083"/>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83883</xdr:rowOff>
    </xdr:from>
    <xdr:to>
      <xdr:col>28</xdr:col>
      <xdr:colOff>314325</xdr:colOff>
      <xdr:row>76</xdr:row>
      <xdr:rowOff>112497</xdr:rowOff>
    </xdr:to>
    <xdr:cxnSp macro="">
      <xdr:nvCxnSpPr>
        <xdr:cNvPr id="847" name="直線コネクタ 846"/>
        <xdr:cNvCxnSpPr/>
      </xdr:nvCxnSpPr>
      <xdr:spPr>
        <a:xfrm flipV="1">
          <a:off x="18656300" y="13114083"/>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151385</xdr:rowOff>
    </xdr:from>
    <xdr:to>
      <xdr:col>32</xdr:col>
      <xdr:colOff>238125</xdr:colOff>
      <xdr:row>76</xdr:row>
      <xdr:rowOff>81535</xdr:rowOff>
    </xdr:to>
    <xdr:sp macro="" textlink="">
      <xdr:nvSpPr>
        <xdr:cNvPr id="857" name="円/楕円 856"/>
        <xdr:cNvSpPr/>
      </xdr:nvSpPr>
      <xdr:spPr>
        <a:xfrm>
          <a:off x="221107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129812</xdr:rowOff>
    </xdr:from>
    <xdr:ext cx="534377" cy="259045"/>
    <xdr:sp macro="" textlink="">
      <xdr:nvSpPr>
        <xdr:cNvPr id="858" name="繰出金該当値テキスト"/>
        <xdr:cNvSpPr txBox="1"/>
      </xdr:nvSpPr>
      <xdr:spPr>
        <a:xfrm>
          <a:off x="22212300"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163481</xdr:rowOff>
    </xdr:from>
    <xdr:to>
      <xdr:col>31</xdr:col>
      <xdr:colOff>85725</xdr:colOff>
      <xdr:row>75</xdr:row>
      <xdr:rowOff>93631</xdr:rowOff>
    </xdr:to>
    <xdr:sp macro="" textlink="">
      <xdr:nvSpPr>
        <xdr:cNvPr id="859" name="円/楕円 858"/>
        <xdr:cNvSpPr/>
      </xdr:nvSpPr>
      <xdr:spPr>
        <a:xfrm>
          <a:off x="21272500" y="128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110158</xdr:rowOff>
    </xdr:from>
    <xdr:ext cx="534377" cy="259045"/>
    <xdr:sp macro="" textlink="">
      <xdr:nvSpPr>
        <xdr:cNvPr id="860" name="テキスト ボックス 859"/>
        <xdr:cNvSpPr txBox="1"/>
      </xdr:nvSpPr>
      <xdr:spPr>
        <a:xfrm>
          <a:off x="21056111" y="126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56953</xdr:rowOff>
    </xdr:from>
    <xdr:to>
      <xdr:col>29</xdr:col>
      <xdr:colOff>568325</xdr:colOff>
      <xdr:row>76</xdr:row>
      <xdr:rowOff>158553</xdr:rowOff>
    </xdr:to>
    <xdr:sp macro="" textlink="">
      <xdr:nvSpPr>
        <xdr:cNvPr id="861" name="円/楕円 860"/>
        <xdr:cNvSpPr/>
      </xdr:nvSpPr>
      <xdr:spPr>
        <a:xfrm>
          <a:off x="203835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3630</xdr:rowOff>
    </xdr:from>
    <xdr:ext cx="534377" cy="259045"/>
    <xdr:sp macro="" textlink="">
      <xdr:nvSpPr>
        <xdr:cNvPr id="862" name="テキスト ボックス 861"/>
        <xdr:cNvSpPr txBox="1"/>
      </xdr:nvSpPr>
      <xdr:spPr>
        <a:xfrm>
          <a:off x="20167111" y="128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33083</xdr:rowOff>
    </xdr:from>
    <xdr:to>
      <xdr:col>28</xdr:col>
      <xdr:colOff>365125</xdr:colOff>
      <xdr:row>76</xdr:row>
      <xdr:rowOff>134683</xdr:rowOff>
    </xdr:to>
    <xdr:sp macro="" textlink="">
      <xdr:nvSpPr>
        <xdr:cNvPr id="863" name="円/楕円 862"/>
        <xdr:cNvSpPr/>
      </xdr:nvSpPr>
      <xdr:spPr>
        <a:xfrm>
          <a:off x="19494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151210</xdr:rowOff>
    </xdr:from>
    <xdr:ext cx="534377" cy="259045"/>
    <xdr:sp macro="" textlink="">
      <xdr:nvSpPr>
        <xdr:cNvPr id="864" name="テキスト ボックス 863"/>
        <xdr:cNvSpPr txBox="1"/>
      </xdr:nvSpPr>
      <xdr:spPr>
        <a:xfrm>
          <a:off x="19278111" y="128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61697</xdr:rowOff>
    </xdr:from>
    <xdr:to>
      <xdr:col>27</xdr:col>
      <xdr:colOff>161925</xdr:colOff>
      <xdr:row>76</xdr:row>
      <xdr:rowOff>163297</xdr:rowOff>
    </xdr:to>
    <xdr:sp macro="" textlink="">
      <xdr:nvSpPr>
        <xdr:cNvPr id="865" name="円/楕円 864"/>
        <xdr:cNvSpPr/>
      </xdr:nvSpPr>
      <xdr:spPr>
        <a:xfrm>
          <a:off x="18605500" y="130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8373</xdr:rowOff>
    </xdr:from>
    <xdr:ext cx="534377" cy="259045"/>
    <xdr:sp macro="" textlink="">
      <xdr:nvSpPr>
        <xdr:cNvPr id="866" name="テキスト ボックス 865"/>
        <xdr:cNvSpPr txBox="1"/>
      </xdr:nvSpPr>
      <xdr:spPr>
        <a:xfrm>
          <a:off x="18389111" y="1286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・人件費は前年度と比較して減となった。これは職員</a:t>
          </a:r>
          <a:r>
            <a:rPr kumimoji="1" lang="en-US" altLang="ja-JP" sz="1100">
              <a:latin typeface="ＭＳ Ｐゴシック"/>
            </a:rPr>
            <a:t>15</a:t>
          </a:r>
          <a:r>
            <a:rPr kumimoji="1" lang="ja-JP" altLang="en-US" sz="1100">
              <a:latin typeface="ＭＳ Ｐゴシック"/>
            </a:rPr>
            <a:t>人の削減を行ったため職員給与費と共済組合等負担金が減少したものである。しかしながら、</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月に発生した</a:t>
          </a:r>
          <a:r>
            <a:rPr kumimoji="1" lang="ja-JP" altLang="en-US" sz="1100">
              <a:solidFill>
                <a:sysClr val="windowText" lastClr="000000"/>
              </a:solidFill>
              <a:latin typeface="ＭＳ Ｐゴシック"/>
            </a:rPr>
            <a:t>平成２８年熊本地震や</a:t>
          </a:r>
          <a:r>
            <a:rPr kumimoji="1" lang="en-US" altLang="ja-JP" sz="1100">
              <a:solidFill>
                <a:sysClr val="windowText" lastClr="000000"/>
              </a:solidFill>
              <a:latin typeface="ＭＳ Ｐゴシック"/>
            </a:rPr>
            <a:t>6</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7</a:t>
          </a:r>
          <a:r>
            <a:rPr kumimoji="1" lang="ja-JP" altLang="en-US" sz="1100">
              <a:solidFill>
                <a:sysClr val="windowText" lastClr="000000"/>
              </a:solidFill>
              <a:latin typeface="ＭＳ Ｐゴシック"/>
            </a:rPr>
            <a:t>月の豪雨に伴う災害復旧に全職員で対応したため時間外勤務手当は増となっている。物件費は微増となっており過去</a:t>
          </a:r>
          <a:r>
            <a:rPr kumimoji="1" lang="en-US" altLang="ja-JP" sz="1100">
              <a:solidFill>
                <a:sysClr val="windowText" lastClr="000000"/>
              </a:solidFill>
              <a:latin typeface="ＭＳ Ｐゴシック"/>
            </a:rPr>
            <a:t>5</a:t>
          </a:r>
          <a:r>
            <a:rPr kumimoji="1" lang="ja-JP" altLang="en-US" sz="1100">
              <a:solidFill>
                <a:sysClr val="windowText" lastClr="000000"/>
              </a:solidFill>
              <a:latin typeface="ＭＳ Ｐゴシック"/>
            </a:rPr>
            <a:t>年間を見ても増加傾向にある。</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年度については、平成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に関する被災住宅解体・処理業務や災害ごみ処分業務等の委託料が増の要因となっている。維持補修費は例年より増となっており、主な要因として道路橋りょう等のインフラや公共施設の老朽化に伴う維持費の増が挙げられる。なお、本市は</a:t>
          </a:r>
          <a:r>
            <a:rPr kumimoji="1" lang="en-US" altLang="ja-JP" sz="1100">
              <a:solidFill>
                <a:sysClr val="windowText" lastClr="000000"/>
              </a:solidFill>
              <a:latin typeface="ＭＳ Ｐゴシック"/>
            </a:rPr>
            <a:t>800</a:t>
          </a:r>
          <a:r>
            <a:rPr kumimoji="1" lang="ja-JP" altLang="en-US" sz="1100">
              <a:solidFill>
                <a:sysClr val="windowText" lastClr="000000"/>
              </a:solidFill>
              <a:latin typeface="ＭＳ Ｐゴシック"/>
            </a:rPr>
            <a:t>を超える橋りょうを有しており、維持補修費は今後も増加する見込みである。扶助費は例年どおり増加しており、保育所運営に関する経費の伸びが主な要因である。扶助費の抑制は困難であるが、審査の適正化に力を入れる等の対応を図る。補助費等は類似団体と比較した場合住民一人当たり</a:t>
          </a:r>
          <a:r>
            <a:rPr kumimoji="1" lang="en-US" altLang="ja-JP" sz="1100">
              <a:solidFill>
                <a:sysClr val="windowText" lastClr="000000"/>
              </a:solidFill>
              <a:latin typeface="ＭＳ Ｐゴシック"/>
            </a:rPr>
            <a:t>10,000</a:t>
          </a:r>
          <a:r>
            <a:rPr kumimoji="1" lang="ja-JP" altLang="en-US" sz="1100">
              <a:solidFill>
                <a:sysClr val="windowText" lastClr="000000"/>
              </a:solidFill>
              <a:latin typeface="ＭＳ Ｐゴシック"/>
            </a:rPr>
            <a:t>円以上と大きく上回っている。これは、一部事務組合や公営企業会計への補助金が高額のためである。</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a:t>
          </a:r>
          <a:r>
            <a:rPr kumimoji="1" lang="ja-JP" altLang="ja-JP" sz="1100">
              <a:solidFill>
                <a:sysClr val="windowText" lastClr="000000"/>
              </a:solidFill>
              <a:latin typeface="+mn-lt"/>
              <a:ea typeface="+mn-ea"/>
              <a:cs typeface="+mn-cs"/>
            </a:rPr>
            <a:t>熊本地震からの復旧復興のため、被災住宅等復旧事業補助等を実施し市民の生活再建を支援したこと</a:t>
          </a:r>
          <a:r>
            <a:rPr kumimoji="1" lang="ja-JP" altLang="en-US" sz="1100">
              <a:solidFill>
                <a:sysClr val="windowText" lastClr="000000"/>
              </a:solidFill>
              <a:latin typeface="+mn-lt"/>
              <a:ea typeface="+mn-ea"/>
              <a:cs typeface="+mn-cs"/>
            </a:rPr>
            <a:t>が</a:t>
          </a:r>
          <a:r>
            <a:rPr kumimoji="1" lang="ja-JP" altLang="ja-JP" sz="1100">
              <a:solidFill>
                <a:sysClr val="windowText" lastClr="000000"/>
              </a:solidFill>
              <a:latin typeface="+mn-lt"/>
              <a:ea typeface="+mn-ea"/>
              <a:cs typeface="+mn-cs"/>
            </a:rPr>
            <a:t>増の</a:t>
          </a:r>
          <a:r>
            <a:rPr kumimoji="1" lang="ja-JP" altLang="en-US" sz="1100">
              <a:solidFill>
                <a:sysClr val="windowText" lastClr="000000"/>
              </a:solidFill>
              <a:latin typeface="+mn-lt"/>
              <a:ea typeface="+mn-ea"/>
              <a:cs typeface="+mn-cs"/>
            </a:rPr>
            <a:t>主な</a:t>
          </a:r>
          <a:r>
            <a:rPr kumimoji="1" lang="ja-JP" altLang="ja-JP" sz="1100">
              <a:solidFill>
                <a:sysClr val="windowText" lastClr="000000"/>
              </a:solidFill>
              <a:latin typeface="+mn-lt"/>
              <a:ea typeface="+mn-ea"/>
              <a:cs typeface="+mn-cs"/>
            </a:rPr>
            <a:t>要因</a:t>
          </a:r>
          <a:r>
            <a:rPr kumimoji="1" lang="ja-JP" altLang="en-US" sz="1100">
              <a:solidFill>
                <a:sysClr val="windowText" lastClr="000000"/>
              </a:solidFill>
              <a:latin typeface="+mn-lt"/>
              <a:ea typeface="+mn-ea"/>
              <a:cs typeface="+mn-cs"/>
            </a:rPr>
            <a:t>となっている。</a:t>
          </a:r>
          <a:r>
            <a:rPr kumimoji="1" lang="ja-JP" altLang="en-US" sz="1100">
              <a:solidFill>
                <a:sysClr val="windowText" lastClr="000000"/>
              </a:solidFill>
              <a:latin typeface="ＭＳ Ｐゴシック"/>
            </a:rPr>
            <a:t>普通建設事業の新規分は、学校規模適正化事業（玉陵小・中学校）の影響で増加しており、前年度と比較して住民一人当たり約</a:t>
          </a:r>
          <a:r>
            <a:rPr kumimoji="1" lang="en-US" altLang="ja-JP" sz="1100">
              <a:solidFill>
                <a:sysClr val="windowText" lastClr="000000"/>
              </a:solidFill>
              <a:latin typeface="ＭＳ Ｐゴシック"/>
            </a:rPr>
            <a:t>8,000</a:t>
          </a:r>
          <a:r>
            <a:rPr kumimoji="1" lang="ja-JP" altLang="en-US" sz="1100">
              <a:solidFill>
                <a:sysClr val="windowText" lastClr="000000"/>
              </a:solidFill>
              <a:latin typeface="ＭＳ Ｐゴシック"/>
            </a:rPr>
            <a:t>円増となった。更新分は、道路橋りょうのインフラ等の更新により増加しており、住民一人当たり約</a:t>
          </a:r>
          <a:r>
            <a:rPr kumimoji="1" lang="en-US" altLang="ja-JP" sz="1100">
              <a:solidFill>
                <a:sysClr val="windowText" lastClr="000000"/>
              </a:solidFill>
              <a:latin typeface="ＭＳ Ｐゴシック"/>
            </a:rPr>
            <a:t>16,500</a:t>
          </a:r>
          <a:r>
            <a:rPr kumimoji="1" lang="ja-JP" altLang="en-US" sz="1100">
              <a:solidFill>
                <a:sysClr val="windowText" lastClr="000000"/>
              </a:solidFill>
              <a:latin typeface="ＭＳ Ｐゴシック"/>
            </a:rPr>
            <a:t>円増となった。今後も、市民会館建設事業やインフラ・公共施設等の更新が控えているため、長期見通しにより計画的な事業実施を行う必要がある。災害復旧事業費は、平成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a:t>
          </a:r>
          <a:r>
            <a:rPr kumimoji="1" lang="ja-JP" altLang="ja-JP" sz="1100">
              <a:solidFill>
                <a:sysClr val="windowText" lastClr="000000"/>
              </a:solidFill>
              <a:latin typeface="+mn-lt"/>
              <a:ea typeface="+mn-ea"/>
              <a:cs typeface="+mn-cs"/>
            </a:rPr>
            <a:t>熊本地震</a:t>
          </a:r>
          <a:r>
            <a:rPr kumimoji="1" lang="ja-JP" altLang="ja-JP" sz="1100">
              <a:solidFill>
                <a:sysClr val="windowText" lastClr="000000"/>
              </a:solidFill>
              <a:latin typeface="+mn-ea"/>
              <a:ea typeface="+mn-ea"/>
              <a:cs typeface="+mn-cs"/>
            </a:rPr>
            <a:t>および</a:t>
          </a:r>
          <a:r>
            <a:rPr kumimoji="1" lang="ja-JP" altLang="en-US" sz="1100">
              <a:solidFill>
                <a:sysClr val="windowText" lastClr="000000"/>
              </a:solidFill>
              <a:latin typeface="+mn-ea"/>
              <a:ea typeface="+mn-ea"/>
              <a:cs typeface="+mn-cs"/>
            </a:rPr>
            <a:t>豪雨</a:t>
          </a:r>
          <a:r>
            <a:rPr kumimoji="1" lang="ja-JP" altLang="ja-JP" sz="1100">
              <a:solidFill>
                <a:sysClr val="windowText" lastClr="000000"/>
              </a:solidFill>
              <a:latin typeface="+mn-lt"/>
              <a:ea typeface="+mn-ea"/>
              <a:cs typeface="+mn-cs"/>
            </a:rPr>
            <a:t>の影響により被害を受けた道路橋りょう、河川、農地農業用施設、社会体育施設等の復旧経費により大幅に増額</a:t>
          </a:r>
          <a:r>
            <a:rPr kumimoji="1" lang="ja-JP" altLang="en-US" sz="1100">
              <a:solidFill>
                <a:sysClr val="windowText" lastClr="000000"/>
              </a:solidFill>
              <a:latin typeface="+mn-lt"/>
              <a:ea typeface="+mn-ea"/>
              <a:cs typeface="+mn-cs"/>
            </a:rPr>
            <a:t>となった。</a:t>
          </a:r>
          <a:r>
            <a:rPr kumimoji="1" lang="ja-JP" altLang="en-US" sz="1100">
              <a:solidFill>
                <a:sysClr val="windowText" lastClr="000000"/>
              </a:solidFill>
              <a:latin typeface="+mn-ea"/>
              <a:ea typeface="+mn-ea"/>
              <a:cs typeface="+mn-cs"/>
            </a:rPr>
            <a:t>公債費は、</a:t>
          </a:r>
          <a:r>
            <a:rPr kumimoji="1" lang="en-US" altLang="ja-JP" sz="1100">
              <a:solidFill>
                <a:sysClr val="windowText" lastClr="000000"/>
              </a:solidFill>
              <a:latin typeface="+mn-ea"/>
              <a:ea typeface="+mn-ea"/>
              <a:cs typeface="+mn-cs"/>
            </a:rPr>
            <a:t>25</a:t>
          </a:r>
          <a:r>
            <a:rPr kumimoji="1" lang="ja-JP" altLang="en-US" sz="1100">
              <a:solidFill>
                <a:sysClr val="windowText" lastClr="000000"/>
              </a:solidFill>
              <a:latin typeface="+mn-ea"/>
              <a:ea typeface="+mn-ea"/>
              <a:cs typeface="+mn-cs"/>
            </a:rPr>
            <a:t>年度以降減少傾向にあり類似団体平均も下回っているが、今後は合併特例債等の償還により増加していく見込みである。積立金は</a:t>
          </a:r>
          <a:r>
            <a:rPr kumimoji="1" lang="en-US" altLang="ja-JP" sz="1100">
              <a:solidFill>
                <a:sysClr val="windowText" lastClr="000000"/>
              </a:solidFill>
              <a:latin typeface="+mn-ea"/>
              <a:ea typeface="+mn-ea"/>
              <a:cs typeface="+mn-cs"/>
            </a:rPr>
            <a:t>27</a:t>
          </a:r>
          <a:r>
            <a:rPr kumimoji="1" lang="ja-JP" altLang="en-US" sz="1100">
              <a:solidFill>
                <a:sysClr val="windowText" lastClr="000000"/>
              </a:solidFill>
              <a:latin typeface="+mn-ea"/>
              <a:ea typeface="+mn-ea"/>
              <a:cs typeface="+mn-cs"/>
            </a:rPr>
            <a:t>年度決算の剰余金分</a:t>
          </a:r>
          <a:r>
            <a:rPr kumimoji="1" lang="en-US" altLang="ja-JP" sz="1100">
              <a:solidFill>
                <a:sysClr val="windowText" lastClr="000000"/>
              </a:solidFill>
              <a:latin typeface="+mn-ea"/>
              <a:ea typeface="+mn-ea"/>
              <a:cs typeface="+mn-cs"/>
            </a:rPr>
            <a:t>28</a:t>
          </a:r>
          <a:r>
            <a:rPr kumimoji="1" lang="ja-JP" altLang="en-US" sz="1100">
              <a:solidFill>
                <a:sysClr val="windowText" lastClr="000000"/>
              </a:solidFill>
              <a:latin typeface="+mn-ea"/>
              <a:ea typeface="+mn-ea"/>
              <a:cs typeface="+mn-cs"/>
            </a:rPr>
            <a:t>百万円を財政調整基金に積立てたことなどにより増となった。貸付金は主に中小企業振興</a:t>
          </a:r>
          <a:r>
            <a:rPr kumimoji="1" lang="ja-JP" altLang="en-US" sz="1100">
              <a:solidFill>
                <a:sysClr val="windowText" lastClr="000000"/>
              </a:solidFill>
              <a:latin typeface="+mn-lt"/>
              <a:ea typeface="+mn-ea"/>
              <a:cs typeface="+mn-cs"/>
            </a:rPr>
            <a:t>預託金等であり、ほぼ横ばいとなっている。繰出金は前年度と比較して減となっており類似団体平均を下回った。これは、国民健康保険事業会計への赤字補てん分としての繰出金が</a:t>
          </a:r>
          <a:r>
            <a:rPr kumimoji="1" lang="en-US" altLang="ja-JP" sz="1100">
              <a:solidFill>
                <a:sysClr val="windowText" lastClr="000000"/>
              </a:solidFill>
              <a:latin typeface="+mn-ea"/>
              <a:ea typeface="+mn-ea"/>
              <a:cs typeface="+mn-cs"/>
            </a:rPr>
            <a:t>567</a:t>
          </a:r>
          <a:r>
            <a:rPr kumimoji="1" lang="ja-JP" altLang="en-US" sz="1100">
              <a:solidFill>
                <a:sysClr val="windowText" lastClr="000000"/>
              </a:solidFill>
              <a:latin typeface="+mn-ea"/>
              <a:ea typeface="+mn-ea"/>
              <a:cs typeface="+mn-cs"/>
            </a:rPr>
            <a:t>百万円</a:t>
          </a:r>
          <a:r>
            <a:rPr kumimoji="1" lang="ja-JP" altLang="en-US" sz="1100">
              <a:solidFill>
                <a:sysClr val="windowText" lastClr="000000"/>
              </a:solidFill>
              <a:latin typeface="+mn-lt"/>
              <a:ea typeface="+mn-ea"/>
              <a:cs typeface="+mn-cs"/>
            </a:rPr>
            <a:t>減となったことが主な要因である。他会計への繰出金の</a:t>
          </a:r>
          <a:r>
            <a:rPr kumimoji="1" lang="ja-JP" altLang="en-US" sz="1100">
              <a:solidFill>
                <a:schemeClr val="dk1"/>
              </a:solidFill>
              <a:latin typeface="+mn-lt"/>
              <a:ea typeface="+mn-ea"/>
              <a:cs typeface="+mn-cs"/>
            </a:rPr>
            <a:t>主な財源は一般財源であるため、各特別会計の健全化にも取り組んでいく必要がある。</a:t>
          </a:r>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熊本県玉名市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67,605
67,035
152.60
34,774,004
33,075,764
1,159,517
18,092,478
31,123,569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60147</xdr:rowOff>
    </xdr:from>
    <xdr:to>
      <xdr:col>6</xdr:col>
      <xdr:colOff>511175</xdr:colOff>
      <xdr:row>34</xdr:row>
      <xdr:rowOff>17170</xdr:rowOff>
    </xdr:to>
    <xdr:cxnSp macro="">
      <xdr:nvCxnSpPr>
        <xdr:cNvPr id="59" name="直線コネクタ 58"/>
        <xdr:cNvCxnSpPr/>
      </xdr:nvCxnSpPr>
      <xdr:spPr>
        <a:xfrm>
          <a:off x="3797300" y="5717997"/>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60147</xdr:rowOff>
    </xdr:from>
    <xdr:to>
      <xdr:col>5</xdr:col>
      <xdr:colOff>358775</xdr:colOff>
      <xdr:row>34</xdr:row>
      <xdr:rowOff>6655</xdr:rowOff>
    </xdr:to>
    <xdr:cxnSp macro="">
      <xdr:nvCxnSpPr>
        <xdr:cNvPr id="62" name="直線コネクタ 61"/>
        <xdr:cNvCxnSpPr/>
      </xdr:nvCxnSpPr>
      <xdr:spPr>
        <a:xfrm flipV="1">
          <a:off x="2908300" y="571799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6655</xdr:rowOff>
    </xdr:from>
    <xdr:to>
      <xdr:col>4</xdr:col>
      <xdr:colOff>155575</xdr:colOff>
      <xdr:row>34</xdr:row>
      <xdr:rowOff>77978</xdr:rowOff>
    </xdr:to>
    <xdr:cxnSp macro="">
      <xdr:nvCxnSpPr>
        <xdr:cNvPr id="65" name="直線コネクタ 64"/>
        <xdr:cNvCxnSpPr/>
      </xdr:nvCxnSpPr>
      <xdr:spPr>
        <a:xfrm flipV="1">
          <a:off x="2019300" y="5835955"/>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122784</xdr:rowOff>
    </xdr:from>
    <xdr:to>
      <xdr:col>2</xdr:col>
      <xdr:colOff>638175</xdr:colOff>
      <xdr:row>34</xdr:row>
      <xdr:rowOff>77978</xdr:rowOff>
    </xdr:to>
    <xdr:cxnSp macro="">
      <xdr:nvCxnSpPr>
        <xdr:cNvPr id="68" name="直線コネクタ 67"/>
        <xdr:cNvCxnSpPr/>
      </xdr:nvCxnSpPr>
      <xdr:spPr>
        <a:xfrm>
          <a:off x="1130300" y="5780634"/>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137820</xdr:rowOff>
    </xdr:from>
    <xdr:to>
      <xdr:col>6</xdr:col>
      <xdr:colOff>561975</xdr:colOff>
      <xdr:row>34</xdr:row>
      <xdr:rowOff>67970</xdr:rowOff>
    </xdr:to>
    <xdr:sp macro="" textlink="">
      <xdr:nvSpPr>
        <xdr:cNvPr id="78" name="円/楕円 77"/>
        <xdr:cNvSpPr/>
      </xdr:nvSpPr>
      <xdr:spPr>
        <a:xfrm>
          <a:off x="45847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160697</xdr:rowOff>
    </xdr:from>
    <xdr:ext cx="469744" cy="259045"/>
    <xdr:sp macro="" textlink="">
      <xdr:nvSpPr>
        <xdr:cNvPr id="79" name="議会費該当値テキスト"/>
        <xdr:cNvSpPr txBox="1"/>
      </xdr:nvSpPr>
      <xdr:spPr>
        <a:xfrm>
          <a:off x="4686300" y="56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9347</xdr:rowOff>
    </xdr:from>
    <xdr:to>
      <xdr:col>5</xdr:col>
      <xdr:colOff>409575</xdr:colOff>
      <xdr:row>33</xdr:row>
      <xdr:rowOff>110947</xdr:rowOff>
    </xdr:to>
    <xdr:sp macro="" textlink="">
      <xdr:nvSpPr>
        <xdr:cNvPr id="80" name="円/楕円 79"/>
        <xdr:cNvSpPr/>
      </xdr:nvSpPr>
      <xdr:spPr>
        <a:xfrm>
          <a:off x="37465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127474</xdr:rowOff>
    </xdr:from>
    <xdr:ext cx="469744" cy="259045"/>
    <xdr:sp macro="" textlink="">
      <xdr:nvSpPr>
        <xdr:cNvPr id="81" name="テキスト ボックス 80"/>
        <xdr:cNvSpPr txBox="1"/>
      </xdr:nvSpPr>
      <xdr:spPr>
        <a:xfrm>
          <a:off x="3562427" y="54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127305</xdr:rowOff>
    </xdr:from>
    <xdr:to>
      <xdr:col>4</xdr:col>
      <xdr:colOff>206375</xdr:colOff>
      <xdr:row>34</xdr:row>
      <xdr:rowOff>57455</xdr:rowOff>
    </xdr:to>
    <xdr:sp macro="" textlink="">
      <xdr:nvSpPr>
        <xdr:cNvPr id="82" name="円/楕円 81"/>
        <xdr:cNvSpPr/>
      </xdr:nvSpPr>
      <xdr:spPr>
        <a:xfrm>
          <a:off x="2857500" y="57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73982</xdr:rowOff>
    </xdr:from>
    <xdr:ext cx="469744" cy="259045"/>
    <xdr:sp macro="" textlink="">
      <xdr:nvSpPr>
        <xdr:cNvPr id="83" name="テキスト ボックス 82"/>
        <xdr:cNvSpPr txBox="1"/>
      </xdr:nvSpPr>
      <xdr:spPr>
        <a:xfrm>
          <a:off x="2673427" y="55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27178</xdr:rowOff>
    </xdr:from>
    <xdr:to>
      <xdr:col>3</xdr:col>
      <xdr:colOff>3175</xdr:colOff>
      <xdr:row>34</xdr:row>
      <xdr:rowOff>128778</xdr:rowOff>
    </xdr:to>
    <xdr:sp macro="" textlink="">
      <xdr:nvSpPr>
        <xdr:cNvPr id="84" name="円/楕円 83"/>
        <xdr:cNvSpPr/>
      </xdr:nvSpPr>
      <xdr:spPr>
        <a:xfrm>
          <a:off x="196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145305</xdr:rowOff>
    </xdr:from>
    <xdr:ext cx="469744" cy="259045"/>
    <xdr:sp macro="" textlink="">
      <xdr:nvSpPr>
        <xdr:cNvPr id="85" name="テキスト ボックス 84"/>
        <xdr:cNvSpPr txBox="1"/>
      </xdr:nvSpPr>
      <xdr:spPr>
        <a:xfrm>
          <a:off x="1784427"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71984</xdr:rowOff>
    </xdr:from>
    <xdr:to>
      <xdr:col>1</xdr:col>
      <xdr:colOff>485775</xdr:colOff>
      <xdr:row>34</xdr:row>
      <xdr:rowOff>2134</xdr:rowOff>
    </xdr:to>
    <xdr:sp macro="" textlink="">
      <xdr:nvSpPr>
        <xdr:cNvPr id="86" name="円/楕円 85"/>
        <xdr:cNvSpPr/>
      </xdr:nvSpPr>
      <xdr:spPr>
        <a:xfrm>
          <a:off x="1079500" y="57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18661</xdr:rowOff>
    </xdr:from>
    <xdr:ext cx="469744" cy="259045"/>
    <xdr:sp macro="" textlink="">
      <xdr:nvSpPr>
        <xdr:cNvPr id="87" name="テキスト ボックス 86"/>
        <xdr:cNvSpPr txBox="1"/>
      </xdr:nvSpPr>
      <xdr:spPr>
        <a:xfrm>
          <a:off x="895427" y="55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167787</xdr:rowOff>
    </xdr:from>
    <xdr:to>
      <xdr:col>6</xdr:col>
      <xdr:colOff>511175</xdr:colOff>
      <xdr:row>57</xdr:row>
      <xdr:rowOff>9878</xdr:rowOff>
    </xdr:to>
    <xdr:cxnSp macro="">
      <xdr:nvCxnSpPr>
        <xdr:cNvPr id="116" name="直線コネクタ 115"/>
        <xdr:cNvCxnSpPr/>
      </xdr:nvCxnSpPr>
      <xdr:spPr>
        <a:xfrm flipV="1">
          <a:off x="3797300" y="9768987"/>
          <a:ext cx="8382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112603</xdr:rowOff>
    </xdr:from>
    <xdr:to>
      <xdr:col>5</xdr:col>
      <xdr:colOff>358775</xdr:colOff>
      <xdr:row>57</xdr:row>
      <xdr:rowOff>9878</xdr:rowOff>
    </xdr:to>
    <xdr:cxnSp macro="">
      <xdr:nvCxnSpPr>
        <xdr:cNvPr id="119" name="直線コネクタ 118"/>
        <xdr:cNvCxnSpPr/>
      </xdr:nvCxnSpPr>
      <xdr:spPr>
        <a:xfrm>
          <a:off x="2908300" y="9542353"/>
          <a:ext cx="889000" cy="24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112603</xdr:rowOff>
    </xdr:from>
    <xdr:to>
      <xdr:col>4</xdr:col>
      <xdr:colOff>155575</xdr:colOff>
      <xdr:row>56</xdr:row>
      <xdr:rowOff>21765</xdr:rowOff>
    </xdr:to>
    <xdr:cxnSp macro="">
      <xdr:nvCxnSpPr>
        <xdr:cNvPr id="122" name="直線コネクタ 121"/>
        <xdr:cNvCxnSpPr/>
      </xdr:nvCxnSpPr>
      <xdr:spPr>
        <a:xfrm flipV="1">
          <a:off x="2019300" y="9542353"/>
          <a:ext cx="889000" cy="8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21765</xdr:rowOff>
    </xdr:from>
    <xdr:to>
      <xdr:col>2</xdr:col>
      <xdr:colOff>638175</xdr:colOff>
      <xdr:row>56</xdr:row>
      <xdr:rowOff>75014</xdr:rowOff>
    </xdr:to>
    <xdr:cxnSp macro="">
      <xdr:nvCxnSpPr>
        <xdr:cNvPr id="125" name="直線コネクタ 124"/>
        <xdr:cNvCxnSpPr/>
      </xdr:nvCxnSpPr>
      <xdr:spPr>
        <a:xfrm flipV="1">
          <a:off x="1130300" y="9622965"/>
          <a:ext cx="889000" cy="5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116987</xdr:rowOff>
    </xdr:from>
    <xdr:to>
      <xdr:col>6</xdr:col>
      <xdr:colOff>561975</xdr:colOff>
      <xdr:row>57</xdr:row>
      <xdr:rowOff>47137</xdr:rowOff>
    </xdr:to>
    <xdr:sp macro="" textlink="">
      <xdr:nvSpPr>
        <xdr:cNvPr id="135" name="円/楕円 134"/>
        <xdr:cNvSpPr/>
      </xdr:nvSpPr>
      <xdr:spPr>
        <a:xfrm>
          <a:off x="4584700" y="97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95414</xdr:rowOff>
    </xdr:from>
    <xdr:ext cx="534377" cy="259045"/>
    <xdr:sp macro="" textlink="">
      <xdr:nvSpPr>
        <xdr:cNvPr id="136" name="総務費該当値テキスト"/>
        <xdr:cNvSpPr txBox="1"/>
      </xdr:nvSpPr>
      <xdr:spPr>
        <a:xfrm>
          <a:off x="4686300" y="96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130528</xdr:rowOff>
    </xdr:from>
    <xdr:to>
      <xdr:col>5</xdr:col>
      <xdr:colOff>409575</xdr:colOff>
      <xdr:row>57</xdr:row>
      <xdr:rowOff>60678</xdr:rowOff>
    </xdr:to>
    <xdr:sp macro="" textlink="">
      <xdr:nvSpPr>
        <xdr:cNvPr id="137" name="円/楕円 136"/>
        <xdr:cNvSpPr/>
      </xdr:nvSpPr>
      <xdr:spPr>
        <a:xfrm>
          <a:off x="3746500" y="9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51805</xdr:rowOff>
    </xdr:from>
    <xdr:ext cx="534377" cy="259045"/>
    <xdr:sp macro="" textlink="">
      <xdr:nvSpPr>
        <xdr:cNvPr id="138" name="テキスト ボックス 137"/>
        <xdr:cNvSpPr txBox="1"/>
      </xdr:nvSpPr>
      <xdr:spPr>
        <a:xfrm>
          <a:off x="3530111" y="982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61803</xdr:rowOff>
    </xdr:from>
    <xdr:to>
      <xdr:col>4</xdr:col>
      <xdr:colOff>206375</xdr:colOff>
      <xdr:row>55</xdr:row>
      <xdr:rowOff>163403</xdr:rowOff>
    </xdr:to>
    <xdr:sp macro="" textlink="">
      <xdr:nvSpPr>
        <xdr:cNvPr id="139" name="円/楕円 138"/>
        <xdr:cNvSpPr/>
      </xdr:nvSpPr>
      <xdr:spPr>
        <a:xfrm>
          <a:off x="2857500" y="94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8480</xdr:rowOff>
    </xdr:from>
    <xdr:ext cx="534377" cy="259045"/>
    <xdr:sp macro="" textlink="">
      <xdr:nvSpPr>
        <xdr:cNvPr id="140" name="テキスト ボックス 139"/>
        <xdr:cNvSpPr txBox="1"/>
      </xdr:nvSpPr>
      <xdr:spPr>
        <a:xfrm>
          <a:off x="2641111" y="92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142415</xdr:rowOff>
    </xdr:from>
    <xdr:to>
      <xdr:col>3</xdr:col>
      <xdr:colOff>3175</xdr:colOff>
      <xdr:row>56</xdr:row>
      <xdr:rowOff>72565</xdr:rowOff>
    </xdr:to>
    <xdr:sp macro="" textlink="">
      <xdr:nvSpPr>
        <xdr:cNvPr id="141" name="円/楕円 140"/>
        <xdr:cNvSpPr/>
      </xdr:nvSpPr>
      <xdr:spPr>
        <a:xfrm>
          <a:off x="1968500" y="95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89092</xdr:rowOff>
    </xdr:from>
    <xdr:ext cx="534377" cy="259045"/>
    <xdr:sp macro="" textlink="">
      <xdr:nvSpPr>
        <xdr:cNvPr id="142" name="テキスト ボックス 141"/>
        <xdr:cNvSpPr txBox="1"/>
      </xdr:nvSpPr>
      <xdr:spPr>
        <a:xfrm>
          <a:off x="1752111" y="934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24214</xdr:rowOff>
    </xdr:from>
    <xdr:to>
      <xdr:col>1</xdr:col>
      <xdr:colOff>485775</xdr:colOff>
      <xdr:row>56</xdr:row>
      <xdr:rowOff>125814</xdr:rowOff>
    </xdr:to>
    <xdr:sp macro="" textlink="">
      <xdr:nvSpPr>
        <xdr:cNvPr id="143" name="円/楕円 142"/>
        <xdr:cNvSpPr/>
      </xdr:nvSpPr>
      <xdr:spPr>
        <a:xfrm>
          <a:off x="1079500" y="96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116941</xdr:rowOff>
    </xdr:from>
    <xdr:ext cx="534377" cy="259045"/>
    <xdr:sp macro="" textlink="">
      <xdr:nvSpPr>
        <xdr:cNvPr id="144" name="テキスト ボックス 143"/>
        <xdr:cNvSpPr txBox="1"/>
      </xdr:nvSpPr>
      <xdr:spPr>
        <a:xfrm>
          <a:off x="863111" y="97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9233</xdr:rowOff>
    </xdr:from>
    <xdr:to>
      <xdr:col>6</xdr:col>
      <xdr:colOff>511175</xdr:colOff>
      <xdr:row>75</xdr:row>
      <xdr:rowOff>68187</xdr:rowOff>
    </xdr:to>
    <xdr:cxnSp macro="">
      <xdr:nvCxnSpPr>
        <xdr:cNvPr id="174" name="直線コネクタ 173"/>
        <xdr:cNvCxnSpPr/>
      </xdr:nvCxnSpPr>
      <xdr:spPr>
        <a:xfrm flipV="1">
          <a:off x="3797300" y="12867983"/>
          <a:ext cx="838200" cy="5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68187</xdr:rowOff>
    </xdr:from>
    <xdr:to>
      <xdr:col>5</xdr:col>
      <xdr:colOff>358775</xdr:colOff>
      <xdr:row>76</xdr:row>
      <xdr:rowOff>110313</xdr:rowOff>
    </xdr:to>
    <xdr:cxnSp macro="">
      <xdr:nvCxnSpPr>
        <xdr:cNvPr id="177" name="直線コネクタ 176"/>
        <xdr:cNvCxnSpPr/>
      </xdr:nvCxnSpPr>
      <xdr:spPr>
        <a:xfrm flipV="1">
          <a:off x="2908300" y="12926937"/>
          <a:ext cx="889000" cy="2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110313</xdr:rowOff>
    </xdr:from>
    <xdr:to>
      <xdr:col>4</xdr:col>
      <xdr:colOff>155575</xdr:colOff>
      <xdr:row>77</xdr:row>
      <xdr:rowOff>77939</xdr:rowOff>
    </xdr:to>
    <xdr:cxnSp macro="">
      <xdr:nvCxnSpPr>
        <xdr:cNvPr id="180" name="直線コネクタ 179"/>
        <xdr:cNvCxnSpPr/>
      </xdr:nvCxnSpPr>
      <xdr:spPr>
        <a:xfrm flipV="1">
          <a:off x="2019300" y="13140513"/>
          <a:ext cx="889000" cy="13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77939</xdr:rowOff>
    </xdr:from>
    <xdr:to>
      <xdr:col>2</xdr:col>
      <xdr:colOff>638175</xdr:colOff>
      <xdr:row>77</xdr:row>
      <xdr:rowOff>115608</xdr:rowOff>
    </xdr:to>
    <xdr:cxnSp macro="">
      <xdr:nvCxnSpPr>
        <xdr:cNvPr id="183" name="直線コネクタ 182"/>
        <xdr:cNvCxnSpPr/>
      </xdr:nvCxnSpPr>
      <xdr:spPr>
        <a:xfrm flipV="1">
          <a:off x="1130300" y="13279589"/>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129883</xdr:rowOff>
    </xdr:from>
    <xdr:to>
      <xdr:col>6</xdr:col>
      <xdr:colOff>561975</xdr:colOff>
      <xdr:row>75</xdr:row>
      <xdr:rowOff>60033</xdr:rowOff>
    </xdr:to>
    <xdr:sp macro="" textlink="">
      <xdr:nvSpPr>
        <xdr:cNvPr id="193" name="円/楕円 192"/>
        <xdr:cNvSpPr/>
      </xdr:nvSpPr>
      <xdr:spPr>
        <a:xfrm>
          <a:off x="4584700" y="12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152760</xdr:rowOff>
    </xdr:from>
    <xdr:ext cx="599010" cy="259045"/>
    <xdr:sp macro="" textlink="">
      <xdr:nvSpPr>
        <xdr:cNvPr id="194" name="民生費該当値テキスト"/>
        <xdr:cNvSpPr txBox="1"/>
      </xdr:nvSpPr>
      <xdr:spPr>
        <a:xfrm>
          <a:off x="4686300" y="1266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176,773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17387</xdr:rowOff>
    </xdr:from>
    <xdr:to>
      <xdr:col>5</xdr:col>
      <xdr:colOff>409575</xdr:colOff>
      <xdr:row>75</xdr:row>
      <xdr:rowOff>118987</xdr:rowOff>
    </xdr:to>
    <xdr:sp macro="" textlink="">
      <xdr:nvSpPr>
        <xdr:cNvPr id="195" name="円/楕円 194"/>
        <xdr:cNvSpPr/>
      </xdr:nvSpPr>
      <xdr:spPr>
        <a:xfrm>
          <a:off x="3746500" y="12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135514</xdr:rowOff>
    </xdr:from>
    <xdr:ext cx="599010" cy="259045"/>
    <xdr:sp macro="" textlink="">
      <xdr:nvSpPr>
        <xdr:cNvPr id="196" name="テキスト ボックス 195"/>
        <xdr:cNvSpPr txBox="1"/>
      </xdr:nvSpPr>
      <xdr:spPr>
        <a:xfrm>
          <a:off x="3497794" y="126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59513</xdr:rowOff>
    </xdr:from>
    <xdr:to>
      <xdr:col>4</xdr:col>
      <xdr:colOff>206375</xdr:colOff>
      <xdr:row>76</xdr:row>
      <xdr:rowOff>161113</xdr:rowOff>
    </xdr:to>
    <xdr:sp macro="" textlink="">
      <xdr:nvSpPr>
        <xdr:cNvPr id="197" name="円/楕円 196"/>
        <xdr:cNvSpPr/>
      </xdr:nvSpPr>
      <xdr:spPr>
        <a:xfrm>
          <a:off x="2857500" y="130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6189</xdr:rowOff>
    </xdr:from>
    <xdr:ext cx="599010" cy="259045"/>
    <xdr:sp macro="" textlink="">
      <xdr:nvSpPr>
        <xdr:cNvPr id="198" name="テキスト ボックス 197"/>
        <xdr:cNvSpPr txBox="1"/>
      </xdr:nvSpPr>
      <xdr:spPr>
        <a:xfrm>
          <a:off x="2608794" y="128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27139</xdr:rowOff>
    </xdr:from>
    <xdr:to>
      <xdr:col>3</xdr:col>
      <xdr:colOff>3175</xdr:colOff>
      <xdr:row>77</xdr:row>
      <xdr:rowOff>128739</xdr:rowOff>
    </xdr:to>
    <xdr:sp macro="" textlink="">
      <xdr:nvSpPr>
        <xdr:cNvPr id="199" name="円/楕円 198"/>
        <xdr:cNvSpPr/>
      </xdr:nvSpPr>
      <xdr:spPr>
        <a:xfrm>
          <a:off x="1968500" y="132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145266</xdr:rowOff>
    </xdr:from>
    <xdr:ext cx="599010" cy="259045"/>
    <xdr:sp macro="" textlink="">
      <xdr:nvSpPr>
        <xdr:cNvPr id="200" name="テキスト ボックス 199"/>
        <xdr:cNvSpPr txBox="1"/>
      </xdr:nvSpPr>
      <xdr:spPr>
        <a:xfrm>
          <a:off x="1719794" y="130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64808</xdr:rowOff>
    </xdr:from>
    <xdr:to>
      <xdr:col>1</xdr:col>
      <xdr:colOff>485775</xdr:colOff>
      <xdr:row>77</xdr:row>
      <xdr:rowOff>166408</xdr:rowOff>
    </xdr:to>
    <xdr:sp macro="" textlink="">
      <xdr:nvSpPr>
        <xdr:cNvPr id="201" name="円/楕円 200"/>
        <xdr:cNvSpPr/>
      </xdr:nvSpPr>
      <xdr:spPr>
        <a:xfrm>
          <a:off x="1079500" y="132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11485</xdr:rowOff>
    </xdr:from>
    <xdr:ext cx="599010" cy="259045"/>
    <xdr:sp macro="" textlink="">
      <xdr:nvSpPr>
        <xdr:cNvPr id="202" name="テキスト ボックス 201"/>
        <xdr:cNvSpPr txBox="1"/>
      </xdr:nvSpPr>
      <xdr:spPr>
        <a:xfrm>
          <a:off x="830794" y="1304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124918</xdr:rowOff>
    </xdr:from>
    <xdr:to>
      <xdr:col>6</xdr:col>
      <xdr:colOff>511175</xdr:colOff>
      <xdr:row>97</xdr:row>
      <xdr:rowOff>164485</xdr:rowOff>
    </xdr:to>
    <xdr:cxnSp macro="">
      <xdr:nvCxnSpPr>
        <xdr:cNvPr id="232" name="直線コネクタ 231"/>
        <xdr:cNvCxnSpPr/>
      </xdr:nvCxnSpPr>
      <xdr:spPr>
        <a:xfrm flipV="1">
          <a:off x="3797300" y="16755568"/>
          <a:ext cx="8382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150710</xdr:rowOff>
    </xdr:from>
    <xdr:to>
      <xdr:col>5</xdr:col>
      <xdr:colOff>358775</xdr:colOff>
      <xdr:row>97</xdr:row>
      <xdr:rowOff>164485</xdr:rowOff>
    </xdr:to>
    <xdr:cxnSp macro="">
      <xdr:nvCxnSpPr>
        <xdr:cNvPr id="235" name="直線コネクタ 234"/>
        <xdr:cNvCxnSpPr/>
      </xdr:nvCxnSpPr>
      <xdr:spPr>
        <a:xfrm>
          <a:off x="2908300" y="16781360"/>
          <a:ext cx="889000" cy="1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149149</xdr:rowOff>
    </xdr:from>
    <xdr:to>
      <xdr:col>4</xdr:col>
      <xdr:colOff>155575</xdr:colOff>
      <xdr:row>97</xdr:row>
      <xdr:rowOff>150710</xdr:rowOff>
    </xdr:to>
    <xdr:cxnSp macro="">
      <xdr:nvCxnSpPr>
        <xdr:cNvPr id="238" name="直線コネクタ 237"/>
        <xdr:cNvCxnSpPr/>
      </xdr:nvCxnSpPr>
      <xdr:spPr>
        <a:xfrm>
          <a:off x="2019300" y="16779799"/>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117317</xdr:rowOff>
    </xdr:from>
    <xdr:to>
      <xdr:col>2</xdr:col>
      <xdr:colOff>638175</xdr:colOff>
      <xdr:row>97</xdr:row>
      <xdr:rowOff>149149</xdr:rowOff>
    </xdr:to>
    <xdr:cxnSp macro="">
      <xdr:nvCxnSpPr>
        <xdr:cNvPr id="241" name="直線コネクタ 240"/>
        <xdr:cNvCxnSpPr/>
      </xdr:nvCxnSpPr>
      <xdr:spPr>
        <a:xfrm>
          <a:off x="1130300" y="16747967"/>
          <a:ext cx="8890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74118</xdr:rowOff>
    </xdr:from>
    <xdr:to>
      <xdr:col>6</xdr:col>
      <xdr:colOff>561975</xdr:colOff>
      <xdr:row>98</xdr:row>
      <xdr:rowOff>4268</xdr:rowOff>
    </xdr:to>
    <xdr:sp macro="" textlink="">
      <xdr:nvSpPr>
        <xdr:cNvPr id="251" name="円/楕円 250"/>
        <xdr:cNvSpPr/>
      </xdr:nvSpPr>
      <xdr:spPr>
        <a:xfrm>
          <a:off x="45847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52545</xdr:rowOff>
    </xdr:from>
    <xdr:ext cx="534377" cy="259045"/>
    <xdr:sp macro="" textlink="">
      <xdr:nvSpPr>
        <xdr:cNvPr id="252" name="衛生費該当値テキスト"/>
        <xdr:cNvSpPr txBox="1"/>
      </xdr:nvSpPr>
      <xdr:spPr>
        <a:xfrm>
          <a:off x="4686300"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113685</xdr:rowOff>
    </xdr:from>
    <xdr:to>
      <xdr:col>5</xdr:col>
      <xdr:colOff>409575</xdr:colOff>
      <xdr:row>98</xdr:row>
      <xdr:rowOff>43835</xdr:rowOff>
    </xdr:to>
    <xdr:sp macro="" textlink="">
      <xdr:nvSpPr>
        <xdr:cNvPr id="253" name="円/楕円 252"/>
        <xdr:cNvSpPr/>
      </xdr:nvSpPr>
      <xdr:spPr>
        <a:xfrm>
          <a:off x="3746500" y="1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34962</xdr:rowOff>
    </xdr:from>
    <xdr:ext cx="534377" cy="259045"/>
    <xdr:sp macro="" textlink="">
      <xdr:nvSpPr>
        <xdr:cNvPr id="254" name="テキスト ボックス 253"/>
        <xdr:cNvSpPr txBox="1"/>
      </xdr:nvSpPr>
      <xdr:spPr>
        <a:xfrm>
          <a:off x="3530111" y="168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99910</xdr:rowOff>
    </xdr:from>
    <xdr:to>
      <xdr:col>4</xdr:col>
      <xdr:colOff>206375</xdr:colOff>
      <xdr:row>98</xdr:row>
      <xdr:rowOff>30060</xdr:rowOff>
    </xdr:to>
    <xdr:sp macro="" textlink="">
      <xdr:nvSpPr>
        <xdr:cNvPr id="255" name="円/楕円 254"/>
        <xdr:cNvSpPr/>
      </xdr:nvSpPr>
      <xdr:spPr>
        <a:xfrm>
          <a:off x="2857500" y="167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21187</xdr:rowOff>
    </xdr:from>
    <xdr:ext cx="534377" cy="259045"/>
    <xdr:sp macro="" textlink="">
      <xdr:nvSpPr>
        <xdr:cNvPr id="256" name="テキスト ボックス 255"/>
        <xdr:cNvSpPr txBox="1"/>
      </xdr:nvSpPr>
      <xdr:spPr>
        <a:xfrm>
          <a:off x="2641111" y="168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98349</xdr:rowOff>
    </xdr:from>
    <xdr:to>
      <xdr:col>3</xdr:col>
      <xdr:colOff>3175</xdr:colOff>
      <xdr:row>98</xdr:row>
      <xdr:rowOff>28499</xdr:rowOff>
    </xdr:to>
    <xdr:sp macro="" textlink="">
      <xdr:nvSpPr>
        <xdr:cNvPr id="257" name="円/楕円 256"/>
        <xdr:cNvSpPr/>
      </xdr:nvSpPr>
      <xdr:spPr>
        <a:xfrm>
          <a:off x="1968500" y="167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19626</xdr:rowOff>
    </xdr:from>
    <xdr:ext cx="534377" cy="259045"/>
    <xdr:sp macro="" textlink="">
      <xdr:nvSpPr>
        <xdr:cNvPr id="258" name="テキスト ボックス 257"/>
        <xdr:cNvSpPr txBox="1"/>
      </xdr:nvSpPr>
      <xdr:spPr>
        <a:xfrm>
          <a:off x="1752111"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66517</xdr:rowOff>
    </xdr:from>
    <xdr:to>
      <xdr:col>1</xdr:col>
      <xdr:colOff>485775</xdr:colOff>
      <xdr:row>97</xdr:row>
      <xdr:rowOff>168117</xdr:rowOff>
    </xdr:to>
    <xdr:sp macro="" textlink="">
      <xdr:nvSpPr>
        <xdr:cNvPr id="259" name="円/楕円 258"/>
        <xdr:cNvSpPr/>
      </xdr:nvSpPr>
      <xdr:spPr>
        <a:xfrm>
          <a:off x="1079500" y="166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159244</xdr:rowOff>
    </xdr:from>
    <xdr:ext cx="534377" cy="259045"/>
    <xdr:sp macro="" textlink="">
      <xdr:nvSpPr>
        <xdr:cNvPr id="260" name="テキスト ボックス 259"/>
        <xdr:cNvSpPr txBox="1"/>
      </xdr:nvSpPr>
      <xdr:spPr>
        <a:xfrm>
          <a:off x="863111" y="167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132385</xdr:rowOff>
    </xdr:from>
    <xdr:to>
      <xdr:col>14</xdr:col>
      <xdr:colOff>28575</xdr:colOff>
      <xdr:row>38</xdr:row>
      <xdr:rowOff>139700</xdr:rowOff>
    </xdr:to>
    <xdr:cxnSp macro="">
      <xdr:nvCxnSpPr>
        <xdr:cNvPr id="290" name="直線コネクタ 289"/>
        <xdr:cNvCxnSpPr/>
      </xdr:nvCxnSpPr>
      <xdr:spPr>
        <a:xfrm>
          <a:off x="8750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94209</xdr:rowOff>
    </xdr:from>
    <xdr:to>
      <xdr:col>12</xdr:col>
      <xdr:colOff>511175</xdr:colOff>
      <xdr:row>38</xdr:row>
      <xdr:rowOff>132385</xdr:rowOff>
    </xdr:to>
    <xdr:cxnSp macro="">
      <xdr:nvCxnSpPr>
        <xdr:cNvPr id="293" name="直線コネクタ 292"/>
        <xdr:cNvCxnSpPr/>
      </xdr:nvCxnSpPr>
      <xdr:spPr>
        <a:xfrm>
          <a:off x="7861300" y="6609309"/>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94209</xdr:rowOff>
    </xdr:from>
    <xdr:to>
      <xdr:col>11</xdr:col>
      <xdr:colOff>307975</xdr:colOff>
      <xdr:row>38</xdr:row>
      <xdr:rowOff>103581</xdr:rowOff>
    </xdr:to>
    <xdr:cxnSp macro="">
      <xdr:nvCxnSpPr>
        <xdr:cNvPr id="296" name="直線コネクタ 295"/>
        <xdr:cNvCxnSpPr/>
      </xdr:nvCxnSpPr>
      <xdr:spPr>
        <a:xfrm flipV="1">
          <a:off x="6972300" y="6609309"/>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6" name="円/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8" name="円/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9" name="テキスト ボックス 308"/>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81585</xdr:rowOff>
    </xdr:from>
    <xdr:to>
      <xdr:col>12</xdr:col>
      <xdr:colOff>561975</xdr:colOff>
      <xdr:row>39</xdr:row>
      <xdr:rowOff>11735</xdr:rowOff>
    </xdr:to>
    <xdr:sp macro="" textlink="">
      <xdr:nvSpPr>
        <xdr:cNvPr id="310" name="円/楕円 309"/>
        <xdr:cNvSpPr/>
      </xdr:nvSpPr>
      <xdr:spPr>
        <a:xfrm>
          <a:off x="8699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2862</xdr:rowOff>
    </xdr:from>
    <xdr:ext cx="313932" cy="259045"/>
    <xdr:sp macro="" textlink="">
      <xdr:nvSpPr>
        <xdr:cNvPr id="311" name="テキスト ボックス 310"/>
        <xdr:cNvSpPr txBox="1"/>
      </xdr:nvSpPr>
      <xdr:spPr>
        <a:xfrm>
          <a:off x="8593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43409</xdr:rowOff>
    </xdr:from>
    <xdr:to>
      <xdr:col>11</xdr:col>
      <xdr:colOff>358775</xdr:colOff>
      <xdr:row>38</xdr:row>
      <xdr:rowOff>145009</xdr:rowOff>
    </xdr:to>
    <xdr:sp macro="" textlink="">
      <xdr:nvSpPr>
        <xdr:cNvPr id="312" name="円/楕円 311"/>
        <xdr:cNvSpPr/>
      </xdr:nvSpPr>
      <xdr:spPr>
        <a:xfrm>
          <a:off x="7810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136136</xdr:rowOff>
    </xdr:from>
    <xdr:ext cx="378565" cy="259045"/>
    <xdr:sp macro="" textlink="">
      <xdr:nvSpPr>
        <xdr:cNvPr id="313" name="テキスト ボックス 312"/>
        <xdr:cNvSpPr txBox="1"/>
      </xdr:nvSpPr>
      <xdr:spPr>
        <a:xfrm>
          <a:off x="7672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52781</xdr:rowOff>
    </xdr:from>
    <xdr:to>
      <xdr:col>10</xdr:col>
      <xdr:colOff>155575</xdr:colOff>
      <xdr:row>38</xdr:row>
      <xdr:rowOff>154381</xdr:rowOff>
    </xdr:to>
    <xdr:sp macro="" textlink="">
      <xdr:nvSpPr>
        <xdr:cNvPr id="314" name="円/楕円 313"/>
        <xdr:cNvSpPr/>
      </xdr:nvSpPr>
      <xdr:spPr>
        <a:xfrm>
          <a:off x="6921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145508</xdr:rowOff>
    </xdr:from>
    <xdr:ext cx="378565" cy="259045"/>
    <xdr:sp macro="" textlink="">
      <xdr:nvSpPr>
        <xdr:cNvPr id="315" name="テキスト ボックス 314"/>
        <xdr:cNvSpPr txBox="1"/>
      </xdr:nvSpPr>
      <xdr:spPr>
        <a:xfrm>
          <a:off x="6783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111403</xdr:rowOff>
    </xdr:from>
    <xdr:to>
      <xdr:col>15</xdr:col>
      <xdr:colOff>180975</xdr:colOff>
      <xdr:row>55</xdr:row>
      <xdr:rowOff>142329</xdr:rowOff>
    </xdr:to>
    <xdr:cxnSp macro="">
      <xdr:nvCxnSpPr>
        <xdr:cNvPr id="346" name="直線コネクタ 345"/>
        <xdr:cNvCxnSpPr/>
      </xdr:nvCxnSpPr>
      <xdr:spPr>
        <a:xfrm flipV="1">
          <a:off x="9639300" y="9369703"/>
          <a:ext cx="838200" cy="20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49909</xdr:rowOff>
    </xdr:from>
    <xdr:to>
      <xdr:col>14</xdr:col>
      <xdr:colOff>28575</xdr:colOff>
      <xdr:row>55</xdr:row>
      <xdr:rowOff>142329</xdr:rowOff>
    </xdr:to>
    <xdr:cxnSp macro="">
      <xdr:nvCxnSpPr>
        <xdr:cNvPr id="349" name="直線コネクタ 348"/>
        <xdr:cNvCxnSpPr/>
      </xdr:nvCxnSpPr>
      <xdr:spPr>
        <a:xfrm>
          <a:off x="8750300" y="9479659"/>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27000</xdr:rowOff>
    </xdr:from>
    <xdr:to>
      <xdr:col>12</xdr:col>
      <xdr:colOff>511175</xdr:colOff>
      <xdr:row>55</xdr:row>
      <xdr:rowOff>49909</xdr:rowOff>
    </xdr:to>
    <xdr:cxnSp macro="">
      <xdr:nvCxnSpPr>
        <xdr:cNvPr id="352" name="直線コネクタ 351"/>
        <xdr:cNvCxnSpPr/>
      </xdr:nvCxnSpPr>
      <xdr:spPr>
        <a:xfrm>
          <a:off x="7861300" y="9456750"/>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27000</xdr:rowOff>
    </xdr:from>
    <xdr:to>
      <xdr:col>11</xdr:col>
      <xdr:colOff>307975</xdr:colOff>
      <xdr:row>55</xdr:row>
      <xdr:rowOff>166038</xdr:rowOff>
    </xdr:to>
    <xdr:cxnSp macro="">
      <xdr:nvCxnSpPr>
        <xdr:cNvPr id="355" name="直線コネクタ 354"/>
        <xdr:cNvCxnSpPr/>
      </xdr:nvCxnSpPr>
      <xdr:spPr>
        <a:xfrm flipV="1">
          <a:off x="6972300" y="9456750"/>
          <a:ext cx="889000" cy="1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60603</xdr:rowOff>
    </xdr:from>
    <xdr:to>
      <xdr:col>15</xdr:col>
      <xdr:colOff>231775</xdr:colOff>
      <xdr:row>54</xdr:row>
      <xdr:rowOff>162203</xdr:rowOff>
    </xdr:to>
    <xdr:sp macro="" textlink="">
      <xdr:nvSpPr>
        <xdr:cNvPr id="365" name="円/楕円 364"/>
        <xdr:cNvSpPr/>
      </xdr:nvSpPr>
      <xdr:spPr>
        <a:xfrm>
          <a:off x="10426700" y="93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83480</xdr:rowOff>
    </xdr:from>
    <xdr:ext cx="534377" cy="259045"/>
    <xdr:sp macro="" textlink="">
      <xdr:nvSpPr>
        <xdr:cNvPr id="366" name="農林水産業費該当値テキスト"/>
        <xdr:cNvSpPr txBox="1"/>
      </xdr:nvSpPr>
      <xdr:spPr>
        <a:xfrm>
          <a:off x="10528300" y="91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91529</xdr:rowOff>
    </xdr:from>
    <xdr:to>
      <xdr:col>14</xdr:col>
      <xdr:colOff>79375</xdr:colOff>
      <xdr:row>56</xdr:row>
      <xdr:rowOff>21679</xdr:rowOff>
    </xdr:to>
    <xdr:sp macro="" textlink="">
      <xdr:nvSpPr>
        <xdr:cNvPr id="367" name="円/楕円 366"/>
        <xdr:cNvSpPr/>
      </xdr:nvSpPr>
      <xdr:spPr>
        <a:xfrm>
          <a:off x="9588500" y="95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38206</xdr:rowOff>
    </xdr:from>
    <xdr:ext cx="534377" cy="259045"/>
    <xdr:sp macro="" textlink="">
      <xdr:nvSpPr>
        <xdr:cNvPr id="368" name="テキスト ボックス 367"/>
        <xdr:cNvSpPr txBox="1"/>
      </xdr:nvSpPr>
      <xdr:spPr>
        <a:xfrm>
          <a:off x="9372111" y="929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170559</xdr:rowOff>
    </xdr:from>
    <xdr:to>
      <xdr:col>12</xdr:col>
      <xdr:colOff>561975</xdr:colOff>
      <xdr:row>55</xdr:row>
      <xdr:rowOff>100709</xdr:rowOff>
    </xdr:to>
    <xdr:sp macro="" textlink="">
      <xdr:nvSpPr>
        <xdr:cNvPr id="369" name="円/楕円 368"/>
        <xdr:cNvSpPr/>
      </xdr:nvSpPr>
      <xdr:spPr>
        <a:xfrm>
          <a:off x="8699500" y="94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117236</xdr:rowOff>
    </xdr:from>
    <xdr:ext cx="534377" cy="259045"/>
    <xdr:sp macro="" textlink="">
      <xdr:nvSpPr>
        <xdr:cNvPr id="370" name="テキスト ボックス 369"/>
        <xdr:cNvSpPr txBox="1"/>
      </xdr:nvSpPr>
      <xdr:spPr>
        <a:xfrm>
          <a:off x="8483111" y="92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147650</xdr:rowOff>
    </xdr:from>
    <xdr:to>
      <xdr:col>11</xdr:col>
      <xdr:colOff>358775</xdr:colOff>
      <xdr:row>55</xdr:row>
      <xdr:rowOff>77800</xdr:rowOff>
    </xdr:to>
    <xdr:sp macro="" textlink="">
      <xdr:nvSpPr>
        <xdr:cNvPr id="371" name="円/楕円 370"/>
        <xdr:cNvSpPr/>
      </xdr:nvSpPr>
      <xdr:spPr>
        <a:xfrm>
          <a:off x="7810500" y="94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94327</xdr:rowOff>
    </xdr:from>
    <xdr:ext cx="534377" cy="259045"/>
    <xdr:sp macro="" textlink="">
      <xdr:nvSpPr>
        <xdr:cNvPr id="372" name="テキスト ボックス 371"/>
        <xdr:cNvSpPr txBox="1"/>
      </xdr:nvSpPr>
      <xdr:spPr>
        <a:xfrm>
          <a:off x="7594111" y="918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115238</xdr:rowOff>
    </xdr:from>
    <xdr:to>
      <xdr:col>10</xdr:col>
      <xdr:colOff>155575</xdr:colOff>
      <xdr:row>56</xdr:row>
      <xdr:rowOff>45388</xdr:rowOff>
    </xdr:to>
    <xdr:sp macro="" textlink="">
      <xdr:nvSpPr>
        <xdr:cNvPr id="373" name="円/楕円 372"/>
        <xdr:cNvSpPr/>
      </xdr:nvSpPr>
      <xdr:spPr>
        <a:xfrm>
          <a:off x="6921500" y="95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61915</xdr:rowOff>
    </xdr:from>
    <xdr:ext cx="534377" cy="259045"/>
    <xdr:sp macro="" textlink="">
      <xdr:nvSpPr>
        <xdr:cNvPr id="374" name="テキスト ボックス 373"/>
        <xdr:cNvSpPr txBox="1"/>
      </xdr:nvSpPr>
      <xdr:spPr>
        <a:xfrm>
          <a:off x="6705111" y="93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147309</xdr:rowOff>
    </xdr:from>
    <xdr:to>
      <xdr:col>15</xdr:col>
      <xdr:colOff>180975</xdr:colOff>
      <xdr:row>78</xdr:row>
      <xdr:rowOff>39670</xdr:rowOff>
    </xdr:to>
    <xdr:cxnSp macro="">
      <xdr:nvCxnSpPr>
        <xdr:cNvPr id="405" name="直線コネクタ 404"/>
        <xdr:cNvCxnSpPr/>
      </xdr:nvCxnSpPr>
      <xdr:spPr>
        <a:xfrm>
          <a:off x="9639300" y="13348959"/>
          <a:ext cx="838200" cy="6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147309</xdr:rowOff>
    </xdr:from>
    <xdr:to>
      <xdr:col>14</xdr:col>
      <xdr:colOff>28575</xdr:colOff>
      <xdr:row>78</xdr:row>
      <xdr:rowOff>88526</xdr:rowOff>
    </xdr:to>
    <xdr:cxnSp macro="">
      <xdr:nvCxnSpPr>
        <xdr:cNvPr id="408" name="直線コネクタ 407"/>
        <xdr:cNvCxnSpPr/>
      </xdr:nvCxnSpPr>
      <xdr:spPr>
        <a:xfrm flipV="1">
          <a:off x="8750300" y="1334895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61094</xdr:rowOff>
    </xdr:from>
    <xdr:to>
      <xdr:col>12</xdr:col>
      <xdr:colOff>511175</xdr:colOff>
      <xdr:row>78</xdr:row>
      <xdr:rowOff>88526</xdr:rowOff>
    </xdr:to>
    <xdr:cxnSp macro="">
      <xdr:nvCxnSpPr>
        <xdr:cNvPr id="411" name="直線コネクタ 410"/>
        <xdr:cNvCxnSpPr/>
      </xdr:nvCxnSpPr>
      <xdr:spPr>
        <a:xfrm>
          <a:off x="7861300" y="134341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61094</xdr:rowOff>
    </xdr:from>
    <xdr:to>
      <xdr:col>11</xdr:col>
      <xdr:colOff>307975</xdr:colOff>
      <xdr:row>78</xdr:row>
      <xdr:rowOff>84444</xdr:rowOff>
    </xdr:to>
    <xdr:cxnSp macro="">
      <xdr:nvCxnSpPr>
        <xdr:cNvPr id="414" name="直線コネクタ 413"/>
        <xdr:cNvCxnSpPr/>
      </xdr:nvCxnSpPr>
      <xdr:spPr>
        <a:xfrm flipV="1">
          <a:off x="6972300" y="13434194"/>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160320</xdr:rowOff>
    </xdr:from>
    <xdr:to>
      <xdr:col>15</xdr:col>
      <xdr:colOff>231775</xdr:colOff>
      <xdr:row>78</xdr:row>
      <xdr:rowOff>90470</xdr:rowOff>
    </xdr:to>
    <xdr:sp macro="" textlink="">
      <xdr:nvSpPr>
        <xdr:cNvPr id="424" name="円/楕円 423"/>
        <xdr:cNvSpPr/>
      </xdr:nvSpPr>
      <xdr:spPr>
        <a:xfrm>
          <a:off x="10426700" y="13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138747</xdr:rowOff>
    </xdr:from>
    <xdr:ext cx="469744" cy="259045"/>
    <xdr:sp macro="" textlink="">
      <xdr:nvSpPr>
        <xdr:cNvPr id="425" name="商工費該当値テキスト"/>
        <xdr:cNvSpPr txBox="1"/>
      </xdr:nvSpPr>
      <xdr:spPr>
        <a:xfrm>
          <a:off x="10528300" y="1334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96509</xdr:rowOff>
    </xdr:from>
    <xdr:to>
      <xdr:col>14</xdr:col>
      <xdr:colOff>79375</xdr:colOff>
      <xdr:row>78</xdr:row>
      <xdr:rowOff>26659</xdr:rowOff>
    </xdr:to>
    <xdr:sp macro="" textlink="">
      <xdr:nvSpPr>
        <xdr:cNvPr id="426" name="円/楕円 425"/>
        <xdr:cNvSpPr/>
      </xdr:nvSpPr>
      <xdr:spPr>
        <a:xfrm>
          <a:off x="9588500" y="132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17786</xdr:rowOff>
    </xdr:from>
    <xdr:ext cx="469744" cy="259045"/>
    <xdr:sp macro="" textlink="">
      <xdr:nvSpPr>
        <xdr:cNvPr id="427" name="テキスト ボックス 426"/>
        <xdr:cNvSpPr txBox="1"/>
      </xdr:nvSpPr>
      <xdr:spPr>
        <a:xfrm>
          <a:off x="9404427" y="133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37726</xdr:rowOff>
    </xdr:from>
    <xdr:to>
      <xdr:col>12</xdr:col>
      <xdr:colOff>561975</xdr:colOff>
      <xdr:row>78</xdr:row>
      <xdr:rowOff>139326</xdr:rowOff>
    </xdr:to>
    <xdr:sp macro="" textlink="">
      <xdr:nvSpPr>
        <xdr:cNvPr id="428" name="円/楕円 427"/>
        <xdr:cNvSpPr/>
      </xdr:nvSpPr>
      <xdr:spPr>
        <a:xfrm>
          <a:off x="8699500" y="134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130453</xdr:rowOff>
    </xdr:from>
    <xdr:ext cx="469744" cy="259045"/>
    <xdr:sp macro="" textlink="">
      <xdr:nvSpPr>
        <xdr:cNvPr id="429" name="テキスト ボックス 428"/>
        <xdr:cNvSpPr txBox="1"/>
      </xdr:nvSpPr>
      <xdr:spPr>
        <a:xfrm>
          <a:off x="8515427" y="135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10294</xdr:rowOff>
    </xdr:from>
    <xdr:to>
      <xdr:col>11</xdr:col>
      <xdr:colOff>358775</xdr:colOff>
      <xdr:row>78</xdr:row>
      <xdr:rowOff>111894</xdr:rowOff>
    </xdr:to>
    <xdr:sp macro="" textlink="">
      <xdr:nvSpPr>
        <xdr:cNvPr id="430" name="円/楕円 429"/>
        <xdr:cNvSpPr/>
      </xdr:nvSpPr>
      <xdr:spPr>
        <a:xfrm>
          <a:off x="7810500" y="13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103021</xdr:rowOff>
    </xdr:from>
    <xdr:ext cx="469744" cy="259045"/>
    <xdr:sp macro="" textlink="">
      <xdr:nvSpPr>
        <xdr:cNvPr id="431" name="テキスト ボックス 430"/>
        <xdr:cNvSpPr txBox="1"/>
      </xdr:nvSpPr>
      <xdr:spPr>
        <a:xfrm>
          <a:off x="7626427" y="134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33644</xdr:rowOff>
    </xdr:from>
    <xdr:to>
      <xdr:col>10</xdr:col>
      <xdr:colOff>155575</xdr:colOff>
      <xdr:row>78</xdr:row>
      <xdr:rowOff>135244</xdr:rowOff>
    </xdr:to>
    <xdr:sp macro="" textlink="">
      <xdr:nvSpPr>
        <xdr:cNvPr id="432" name="円/楕円 431"/>
        <xdr:cNvSpPr/>
      </xdr:nvSpPr>
      <xdr:spPr>
        <a:xfrm>
          <a:off x="6921500" y="134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126371</xdr:rowOff>
    </xdr:from>
    <xdr:ext cx="469744" cy="259045"/>
    <xdr:sp macro="" textlink="">
      <xdr:nvSpPr>
        <xdr:cNvPr id="433" name="テキスト ボックス 432"/>
        <xdr:cNvSpPr txBox="1"/>
      </xdr:nvSpPr>
      <xdr:spPr>
        <a:xfrm>
          <a:off x="6737427" y="134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31471</xdr:rowOff>
    </xdr:from>
    <xdr:to>
      <xdr:col>15</xdr:col>
      <xdr:colOff>180975</xdr:colOff>
      <xdr:row>96</xdr:row>
      <xdr:rowOff>67742</xdr:rowOff>
    </xdr:to>
    <xdr:cxnSp macro="">
      <xdr:nvCxnSpPr>
        <xdr:cNvPr id="462" name="直線コネクタ 461"/>
        <xdr:cNvCxnSpPr/>
      </xdr:nvCxnSpPr>
      <xdr:spPr>
        <a:xfrm flipV="1">
          <a:off x="9639300" y="16490671"/>
          <a:ext cx="8382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67742</xdr:rowOff>
    </xdr:from>
    <xdr:to>
      <xdr:col>14</xdr:col>
      <xdr:colOff>28575</xdr:colOff>
      <xdr:row>96</xdr:row>
      <xdr:rowOff>109613</xdr:rowOff>
    </xdr:to>
    <xdr:cxnSp macro="">
      <xdr:nvCxnSpPr>
        <xdr:cNvPr id="465" name="直線コネクタ 464"/>
        <xdr:cNvCxnSpPr/>
      </xdr:nvCxnSpPr>
      <xdr:spPr>
        <a:xfrm flipV="1">
          <a:off x="8750300" y="16526942"/>
          <a:ext cx="889000" cy="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109613</xdr:rowOff>
    </xdr:from>
    <xdr:to>
      <xdr:col>12</xdr:col>
      <xdr:colOff>511175</xdr:colOff>
      <xdr:row>96</xdr:row>
      <xdr:rowOff>153378</xdr:rowOff>
    </xdr:to>
    <xdr:cxnSp macro="">
      <xdr:nvCxnSpPr>
        <xdr:cNvPr id="468" name="直線コネクタ 467"/>
        <xdr:cNvCxnSpPr/>
      </xdr:nvCxnSpPr>
      <xdr:spPr>
        <a:xfrm flipV="1">
          <a:off x="7861300" y="16568813"/>
          <a:ext cx="8890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153378</xdr:rowOff>
    </xdr:from>
    <xdr:to>
      <xdr:col>11</xdr:col>
      <xdr:colOff>307975</xdr:colOff>
      <xdr:row>96</xdr:row>
      <xdr:rowOff>156935</xdr:rowOff>
    </xdr:to>
    <xdr:cxnSp macro="">
      <xdr:nvCxnSpPr>
        <xdr:cNvPr id="471" name="直線コネクタ 470"/>
        <xdr:cNvCxnSpPr/>
      </xdr:nvCxnSpPr>
      <xdr:spPr>
        <a:xfrm flipV="1">
          <a:off x="6972300" y="16612578"/>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152121</xdr:rowOff>
    </xdr:from>
    <xdr:to>
      <xdr:col>15</xdr:col>
      <xdr:colOff>231775</xdr:colOff>
      <xdr:row>96</xdr:row>
      <xdr:rowOff>82271</xdr:rowOff>
    </xdr:to>
    <xdr:sp macro="" textlink="">
      <xdr:nvSpPr>
        <xdr:cNvPr id="481" name="円/楕円 480"/>
        <xdr:cNvSpPr/>
      </xdr:nvSpPr>
      <xdr:spPr>
        <a:xfrm>
          <a:off x="10426700" y="164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130548</xdr:rowOff>
    </xdr:from>
    <xdr:ext cx="534377" cy="259045"/>
    <xdr:sp macro="" textlink="">
      <xdr:nvSpPr>
        <xdr:cNvPr id="482" name="土木費該当値テキスト"/>
        <xdr:cNvSpPr txBox="1"/>
      </xdr:nvSpPr>
      <xdr:spPr>
        <a:xfrm>
          <a:off x="10528300" y="164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16942</xdr:rowOff>
    </xdr:from>
    <xdr:to>
      <xdr:col>14</xdr:col>
      <xdr:colOff>79375</xdr:colOff>
      <xdr:row>96</xdr:row>
      <xdr:rowOff>118542</xdr:rowOff>
    </xdr:to>
    <xdr:sp macro="" textlink="">
      <xdr:nvSpPr>
        <xdr:cNvPr id="483" name="円/楕円 482"/>
        <xdr:cNvSpPr/>
      </xdr:nvSpPr>
      <xdr:spPr>
        <a:xfrm>
          <a:off x="9588500" y="164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109669</xdr:rowOff>
    </xdr:from>
    <xdr:ext cx="534377" cy="259045"/>
    <xdr:sp macro="" textlink="">
      <xdr:nvSpPr>
        <xdr:cNvPr id="484" name="テキスト ボックス 483"/>
        <xdr:cNvSpPr txBox="1"/>
      </xdr:nvSpPr>
      <xdr:spPr>
        <a:xfrm>
          <a:off x="9372111" y="165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58813</xdr:rowOff>
    </xdr:from>
    <xdr:to>
      <xdr:col>12</xdr:col>
      <xdr:colOff>561975</xdr:colOff>
      <xdr:row>96</xdr:row>
      <xdr:rowOff>160413</xdr:rowOff>
    </xdr:to>
    <xdr:sp macro="" textlink="">
      <xdr:nvSpPr>
        <xdr:cNvPr id="485" name="円/楕円 484"/>
        <xdr:cNvSpPr/>
      </xdr:nvSpPr>
      <xdr:spPr>
        <a:xfrm>
          <a:off x="8699500" y="165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151540</xdr:rowOff>
    </xdr:from>
    <xdr:ext cx="534377" cy="259045"/>
    <xdr:sp macro="" textlink="">
      <xdr:nvSpPr>
        <xdr:cNvPr id="486" name="テキスト ボックス 485"/>
        <xdr:cNvSpPr txBox="1"/>
      </xdr:nvSpPr>
      <xdr:spPr>
        <a:xfrm>
          <a:off x="8483111" y="166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102578</xdr:rowOff>
    </xdr:from>
    <xdr:to>
      <xdr:col>11</xdr:col>
      <xdr:colOff>358775</xdr:colOff>
      <xdr:row>97</xdr:row>
      <xdr:rowOff>32728</xdr:rowOff>
    </xdr:to>
    <xdr:sp macro="" textlink="">
      <xdr:nvSpPr>
        <xdr:cNvPr id="487" name="円/楕円 486"/>
        <xdr:cNvSpPr/>
      </xdr:nvSpPr>
      <xdr:spPr>
        <a:xfrm>
          <a:off x="7810500" y="165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23855</xdr:rowOff>
    </xdr:from>
    <xdr:ext cx="534377" cy="259045"/>
    <xdr:sp macro="" textlink="">
      <xdr:nvSpPr>
        <xdr:cNvPr id="488" name="テキスト ボックス 487"/>
        <xdr:cNvSpPr txBox="1"/>
      </xdr:nvSpPr>
      <xdr:spPr>
        <a:xfrm>
          <a:off x="7594111"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106135</xdr:rowOff>
    </xdr:from>
    <xdr:to>
      <xdr:col>10</xdr:col>
      <xdr:colOff>155575</xdr:colOff>
      <xdr:row>97</xdr:row>
      <xdr:rowOff>36285</xdr:rowOff>
    </xdr:to>
    <xdr:sp macro="" textlink="">
      <xdr:nvSpPr>
        <xdr:cNvPr id="489" name="円/楕円 488"/>
        <xdr:cNvSpPr/>
      </xdr:nvSpPr>
      <xdr:spPr>
        <a:xfrm>
          <a:off x="6921500" y="165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27412</xdr:rowOff>
    </xdr:from>
    <xdr:ext cx="534377" cy="259045"/>
    <xdr:sp macro="" textlink="">
      <xdr:nvSpPr>
        <xdr:cNvPr id="490" name="テキスト ボックス 489"/>
        <xdr:cNvSpPr txBox="1"/>
      </xdr:nvSpPr>
      <xdr:spPr>
        <a:xfrm>
          <a:off x="6705111" y="166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73452</xdr:rowOff>
    </xdr:from>
    <xdr:to>
      <xdr:col>23</xdr:col>
      <xdr:colOff>517525</xdr:colOff>
      <xdr:row>37</xdr:row>
      <xdr:rowOff>137688</xdr:rowOff>
    </xdr:to>
    <xdr:cxnSp macro="">
      <xdr:nvCxnSpPr>
        <xdr:cNvPr id="518" name="直線コネクタ 517"/>
        <xdr:cNvCxnSpPr/>
      </xdr:nvCxnSpPr>
      <xdr:spPr>
        <a:xfrm flipV="1">
          <a:off x="15481300" y="6417102"/>
          <a:ext cx="8382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121778</xdr:rowOff>
    </xdr:from>
    <xdr:to>
      <xdr:col>22</xdr:col>
      <xdr:colOff>365125</xdr:colOff>
      <xdr:row>37</xdr:row>
      <xdr:rowOff>137688</xdr:rowOff>
    </xdr:to>
    <xdr:cxnSp macro="">
      <xdr:nvCxnSpPr>
        <xdr:cNvPr id="521" name="直線コネクタ 520"/>
        <xdr:cNvCxnSpPr/>
      </xdr:nvCxnSpPr>
      <xdr:spPr>
        <a:xfrm>
          <a:off x="14592300" y="6465428"/>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121778</xdr:rowOff>
    </xdr:from>
    <xdr:to>
      <xdr:col>21</xdr:col>
      <xdr:colOff>161925</xdr:colOff>
      <xdr:row>37</xdr:row>
      <xdr:rowOff>132202</xdr:rowOff>
    </xdr:to>
    <xdr:cxnSp macro="">
      <xdr:nvCxnSpPr>
        <xdr:cNvPr id="524" name="直線コネクタ 523"/>
        <xdr:cNvCxnSpPr/>
      </xdr:nvCxnSpPr>
      <xdr:spPr>
        <a:xfrm flipV="1">
          <a:off x="13703300" y="646542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118349</xdr:rowOff>
    </xdr:from>
    <xdr:to>
      <xdr:col>19</xdr:col>
      <xdr:colOff>644525</xdr:colOff>
      <xdr:row>37</xdr:row>
      <xdr:rowOff>132202</xdr:rowOff>
    </xdr:to>
    <xdr:cxnSp macro="">
      <xdr:nvCxnSpPr>
        <xdr:cNvPr id="527" name="直線コネクタ 526"/>
        <xdr:cNvCxnSpPr/>
      </xdr:nvCxnSpPr>
      <xdr:spPr>
        <a:xfrm>
          <a:off x="12814300" y="6461999"/>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22652</xdr:rowOff>
    </xdr:from>
    <xdr:to>
      <xdr:col>23</xdr:col>
      <xdr:colOff>568325</xdr:colOff>
      <xdr:row>37</xdr:row>
      <xdr:rowOff>124252</xdr:rowOff>
    </xdr:to>
    <xdr:sp macro="" textlink="">
      <xdr:nvSpPr>
        <xdr:cNvPr id="537" name="円/楕円 536"/>
        <xdr:cNvSpPr/>
      </xdr:nvSpPr>
      <xdr:spPr>
        <a:xfrm>
          <a:off x="162687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1079</xdr:rowOff>
    </xdr:from>
    <xdr:ext cx="534377" cy="259045"/>
    <xdr:sp macro="" textlink="">
      <xdr:nvSpPr>
        <xdr:cNvPr id="538" name="消防費該当値テキスト"/>
        <xdr:cNvSpPr txBox="1"/>
      </xdr:nvSpPr>
      <xdr:spPr>
        <a:xfrm>
          <a:off x="16370300" y="63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86888</xdr:rowOff>
    </xdr:from>
    <xdr:to>
      <xdr:col>22</xdr:col>
      <xdr:colOff>415925</xdr:colOff>
      <xdr:row>38</xdr:row>
      <xdr:rowOff>17038</xdr:rowOff>
    </xdr:to>
    <xdr:sp macro="" textlink="">
      <xdr:nvSpPr>
        <xdr:cNvPr id="539" name="円/楕円 538"/>
        <xdr:cNvSpPr/>
      </xdr:nvSpPr>
      <xdr:spPr>
        <a:xfrm>
          <a:off x="15430500" y="6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8165</xdr:rowOff>
    </xdr:from>
    <xdr:ext cx="534377" cy="259045"/>
    <xdr:sp macro="" textlink="">
      <xdr:nvSpPr>
        <xdr:cNvPr id="540" name="テキスト ボックス 539"/>
        <xdr:cNvSpPr txBox="1"/>
      </xdr:nvSpPr>
      <xdr:spPr>
        <a:xfrm>
          <a:off x="15214111" y="6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70978</xdr:rowOff>
    </xdr:from>
    <xdr:to>
      <xdr:col>21</xdr:col>
      <xdr:colOff>212725</xdr:colOff>
      <xdr:row>38</xdr:row>
      <xdr:rowOff>1128</xdr:rowOff>
    </xdr:to>
    <xdr:sp macro="" textlink="">
      <xdr:nvSpPr>
        <xdr:cNvPr id="541" name="円/楕円 540"/>
        <xdr:cNvSpPr/>
      </xdr:nvSpPr>
      <xdr:spPr>
        <a:xfrm>
          <a:off x="14541500" y="64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163705</xdr:rowOff>
    </xdr:from>
    <xdr:ext cx="534377" cy="259045"/>
    <xdr:sp macro="" textlink="">
      <xdr:nvSpPr>
        <xdr:cNvPr id="542" name="テキスト ボックス 541"/>
        <xdr:cNvSpPr txBox="1"/>
      </xdr:nvSpPr>
      <xdr:spPr>
        <a:xfrm>
          <a:off x="14325111" y="65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81402</xdr:rowOff>
    </xdr:from>
    <xdr:to>
      <xdr:col>20</xdr:col>
      <xdr:colOff>9525</xdr:colOff>
      <xdr:row>38</xdr:row>
      <xdr:rowOff>11552</xdr:rowOff>
    </xdr:to>
    <xdr:sp macro="" textlink="">
      <xdr:nvSpPr>
        <xdr:cNvPr id="543" name="円/楕円 542"/>
        <xdr:cNvSpPr/>
      </xdr:nvSpPr>
      <xdr:spPr>
        <a:xfrm>
          <a:off x="13652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2679</xdr:rowOff>
    </xdr:from>
    <xdr:ext cx="534377" cy="259045"/>
    <xdr:sp macro="" textlink="">
      <xdr:nvSpPr>
        <xdr:cNvPr id="544" name="テキスト ボックス 543"/>
        <xdr:cNvSpPr txBox="1"/>
      </xdr:nvSpPr>
      <xdr:spPr>
        <a:xfrm>
          <a:off x="13436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67549</xdr:rowOff>
    </xdr:from>
    <xdr:to>
      <xdr:col>18</xdr:col>
      <xdr:colOff>492125</xdr:colOff>
      <xdr:row>37</xdr:row>
      <xdr:rowOff>169149</xdr:rowOff>
    </xdr:to>
    <xdr:sp macro="" textlink="">
      <xdr:nvSpPr>
        <xdr:cNvPr id="545" name="円/楕円 544"/>
        <xdr:cNvSpPr/>
      </xdr:nvSpPr>
      <xdr:spPr>
        <a:xfrm>
          <a:off x="12763500" y="64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160276</xdr:rowOff>
    </xdr:from>
    <xdr:ext cx="534377" cy="259045"/>
    <xdr:sp macro="" textlink="">
      <xdr:nvSpPr>
        <xdr:cNvPr id="546" name="テキスト ボックス 545"/>
        <xdr:cNvSpPr txBox="1"/>
      </xdr:nvSpPr>
      <xdr:spPr>
        <a:xfrm>
          <a:off x="12547111" y="65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121565</xdr:rowOff>
    </xdr:from>
    <xdr:to>
      <xdr:col>23</xdr:col>
      <xdr:colOff>517525</xdr:colOff>
      <xdr:row>57</xdr:row>
      <xdr:rowOff>8312</xdr:rowOff>
    </xdr:to>
    <xdr:cxnSp macro="">
      <xdr:nvCxnSpPr>
        <xdr:cNvPr id="576" name="直線コネクタ 575"/>
        <xdr:cNvCxnSpPr/>
      </xdr:nvCxnSpPr>
      <xdr:spPr>
        <a:xfrm flipV="1">
          <a:off x="15481300" y="9551315"/>
          <a:ext cx="838200" cy="2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8312</xdr:rowOff>
    </xdr:from>
    <xdr:to>
      <xdr:col>22</xdr:col>
      <xdr:colOff>365125</xdr:colOff>
      <xdr:row>58</xdr:row>
      <xdr:rowOff>38640</xdr:rowOff>
    </xdr:to>
    <xdr:cxnSp macro="">
      <xdr:nvCxnSpPr>
        <xdr:cNvPr id="579" name="直線コネクタ 578"/>
        <xdr:cNvCxnSpPr/>
      </xdr:nvCxnSpPr>
      <xdr:spPr>
        <a:xfrm flipV="1">
          <a:off x="14592300" y="9780962"/>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38640</xdr:rowOff>
    </xdr:from>
    <xdr:to>
      <xdr:col>21</xdr:col>
      <xdr:colOff>161925</xdr:colOff>
      <xdr:row>58</xdr:row>
      <xdr:rowOff>98876</xdr:rowOff>
    </xdr:to>
    <xdr:cxnSp macro="">
      <xdr:nvCxnSpPr>
        <xdr:cNvPr id="582" name="直線コネクタ 581"/>
        <xdr:cNvCxnSpPr/>
      </xdr:nvCxnSpPr>
      <xdr:spPr>
        <a:xfrm flipV="1">
          <a:off x="13703300" y="9982740"/>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4" name="テキスト ボックス 583"/>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49213</xdr:rowOff>
    </xdr:from>
    <xdr:to>
      <xdr:col>19</xdr:col>
      <xdr:colOff>644525</xdr:colOff>
      <xdr:row>58</xdr:row>
      <xdr:rowOff>98876</xdr:rowOff>
    </xdr:to>
    <xdr:cxnSp macro="">
      <xdr:nvCxnSpPr>
        <xdr:cNvPr id="585" name="直線コネクタ 584"/>
        <xdr:cNvCxnSpPr/>
      </xdr:nvCxnSpPr>
      <xdr:spPr>
        <a:xfrm>
          <a:off x="12814300" y="9993313"/>
          <a:ext cx="889000" cy="4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70765</xdr:rowOff>
    </xdr:from>
    <xdr:to>
      <xdr:col>23</xdr:col>
      <xdr:colOff>568325</xdr:colOff>
      <xdr:row>56</xdr:row>
      <xdr:rowOff>915</xdr:rowOff>
    </xdr:to>
    <xdr:sp macro="" textlink="">
      <xdr:nvSpPr>
        <xdr:cNvPr id="595" name="円/楕円 594"/>
        <xdr:cNvSpPr/>
      </xdr:nvSpPr>
      <xdr:spPr>
        <a:xfrm>
          <a:off x="16268700" y="9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93642</xdr:rowOff>
    </xdr:from>
    <xdr:ext cx="534377" cy="259045"/>
    <xdr:sp macro="" textlink="">
      <xdr:nvSpPr>
        <xdr:cNvPr id="596" name="教育費該当値テキスト"/>
        <xdr:cNvSpPr txBox="1"/>
      </xdr:nvSpPr>
      <xdr:spPr>
        <a:xfrm>
          <a:off x="16370300" y="93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128962</xdr:rowOff>
    </xdr:from>
    <xdr:to>
      <xdr:col>22</xdr:col>
      <xdr:colOff>415925</xdr:colOff>
      <xdr:row>57</xdr:row>
      <xdr:rowOff>59112</xdr:rowOff>
    </xdr:to>
    <xdr:sp macro="" textlink="">
      <xdr:nvSpPr>
        <xdr:cNvPr id="597" name="円/楕円 596"/>
        <xdr:cNvSpPr/>
      </xdr:nvSpPr>
      <xdr:spPr>
        <a:xfrm>
          <a:off x="15430500" y="9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50239</xdr:rowOff>
    </xdr:from>
    <xdr:ext cx="534377" cy="259045"/>
    <xdr:sp macro="" textlink="">
      <xdr:nvSpPr>
        <xdr:cNvPr id="598" name="テキスト ボックス 597"/>
        <xdr:cNvSpPr txBox="1"/>
      </xdr:nvSpPr>
      <xdr:spPr>
        <a:xfrm>
          <a:off x="15214111" y="98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159290</xdr:rowOff>
    </xdr:from>
    <xdr:to>
      <xdr:col>21</xdr:col>
      <xdr:colOff>212725</xdr:colOff>
      <xdr:row>58</xdr:row>
      <xdr:rowOff>89440</xdr:rowOff>
    </xdr:to>
    <xdr:sp macro="" textlink="">
      <xdr:nvSpPr>
        <xdr:cNvPr id="599" name="円/楕円 598"/>
        <xdr:cNvSpPr/>
      </xdr:nvSpPr>
      <xdr:spPr>
        <a:xfrm>
          <a:off x="14541500" y="99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80567</xdr:rowOff>
    </xdr:from>
    <xdr:ext cx="534377" cy="259045"/>
    <xdr:sp macro="" textlink="">
      <xdr:nvSpPr>
        <xdr:cNvPr id="600" name="テキスト ボックス 599"/>
        <xdr:cNvSpPr txBox="1"/>
      </xdr:nvSpPr>
      <xdr:spPr>
        <a:xfrm>
          <a:off x="14325111" y="1002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48076</xdr:rowOff>
    </xdr:from>
    <xdr:to>
      <xdr:col>20</xdr:col>
      <xdr:colOff>9525</xdr:colOff>
      <xdr:row>58</xdr:row>
      <xdr:rowOff>149676</xdr:rowOff>
    </xdr:to>
    <xdr:sp macro="" textlink="">
      <xdr:nvSpPr>
        <xdr:cNvPr id="601" name="円/楕円 600"/>
        <xdr:cNvSpPr/>
      </xdr:nvSpPr>
      <xdr:spPr>
        <a:xfrm>
          <a:off x="13652500" y="99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140803</xdr:rowOff>
    </xdr:from>
    <xdr:ext cx="534377" cy="259045"/>
    <xdr:sp macro="" textlink="">
      <xdr:nvSpPr>
        <xdr:cNvPr id="602" name="テキスト ボックス 601"/>
        <xdr:cNvSpPr txBox="1"/>
      </xdr:nvSpPr>
      <xdr:spPr>
        <a:xfrm>
          <a:off x="13436111" y="10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169863</xdr:rowOff>
    </xdr:from>
    <xdr:to>
      <xdr:col>18</xdr:col>
      <xdr:colOff>492125</xdr:colOff>
      <xdr:row>58</xdr:row>
      <xdr:rowOff>100013</xdr:rowOff>
    </xdr:to>
    <xdr:sp macro="" textlink="">
      <xdr:nvSpPr>
        <xdr:cNvPr id="603" name="円/楕円 602"/>
        <xdr:cNvSpPr/>
      </xdr:nvSpPr>
      <xdr:spPr>
        <a:xfrm>
          <a:off x="12763500" y="99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91140</xdr:rowOff>
    </xdr:from>
    <xdr:ext cx="534377" cy="259045"/>
    <xdr:sp macro="" textlink="">
      <xdr:nvSpPr>
        <xdr:cNvPr id="604" name="テキスト ボックス 603"/>
        <xdr:cNvSpPr txBox="1"/>
      </xdr:nvSpPr>
      <xdr:spPr>
        <a:xfrm>
          <a:off x="12547111" y="100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146306</xdr:rowOff>
    </xdr:from>
    <xdr:to>
      <xdr:col>23</xdr:col>
      <xdr:colOff>517525</xdr:colOff>
      <xdr:row>78</xdr:row>
      <xdr:rowOff>98027</xdr:rowOff>
    </xdr:to>
    <xdr:cxnSp macro="">
      <xdr:nvCxnSpPr>
        <xdr:cNvPr id="631" name="直線コネクタ 630"/>
        <xdr:cNvCxnSpPr/>
      </xdr:nvCxnSpPr>
      <xdr:spPr>
        <a:xfrm flipV="1">
          <a:off x="15481300" y="13347956"/>
          <a:ext cx="838200" cy="1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2"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98027</xdr:rowOff>
    </xdr:from>
    <xdr:to>
      <xdr:col>22</xdr:col>
      <xdr:colOff>365125</xdr:colOff>
      <xdr:row>78</xdr:row>
      <xdr:rowOff>124658</xdr:rowOff>
    </xdr:to>
    <xdr:cxnSp macro="">
      <xdr:nvCxnSpPr>
        <xdr:cNvPr id="634" name="直線コネクタ 633"/>
        <xdr:cNvCxnSpPr/>
      </xdr:nvCxnSpPr>
      <xdr:spPr>
        <a:xfrm flipV="1">
          <a:off x="14592300" y="13471127"/>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124658</xdr:rowOff>
    </xdr:from>
    <xdr:to>
      <xdr:col>21</xdr:col>
      <xdr:colOff>161925</xdr:colOff>
      <xdr:row>78</xdr:row>
      <xdr:rowOff>139334</xdr:rowOff>
    </xdr:to>
    <xdr:cxnSp macro="">
      <xdr:nvCxnSpPr>
        <xdr:cNvPr id="637" name="直線コネクタ 636"/>
        <xdr:cNvCxnSpPr/>
      </xdr:nvCxnSpPr>
      <xdr:spPr>
        <a:xfrm flipV="1">
          <a:off x="13703300" y="13497758"/>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120932</xdr:rowOff>
    </xdr:from>
    <xdr:to>
      <xdr:col>19</xdr:col>
      <xdr:colOff>644525</xdr:colOff>
      <xdr:row>78</xdr:row>
      <xdr:rowOff>139334</xdr:rowOff>
    </xdr:to>
    <xdr:cxnSp macro="">
      <xdr:nvCxnSpPr>
        <xdr:cNvPr id="640" name="直線コネクタ 639"/>
        <xdr:cNvCxnSpPr/>
      </xdr:nvCxnSpPr>
      <xdr:spPr>
        <a:xfrm>
          <a:off x="12814300" y="13494032"/>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95506</xdr:rowOff>
    </xdr:from>
    <xdr:to>
      <xdr:col>23</xdr:col>
      <xdr:colOff>568325</xdr:colOff>
      <xdr:row>78</xdr:row>
      <xdr:rowOff>25656</xdr:rowOff>
    </xdr:to>
    <xdr:sp macro="" textlink="">
      <xdr:nvSpPr>
        <xdr:cNvPr id="650" name="円/楕円 649"/>
        <xdr:cNvSpPr/>
      </xdr:nvSpPr>
      <xdr:spPr>
        <a:xfrm>
          <a:off x="16268700" y="1329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118383</xdr:rowOff>
    </xdr:from>
    <xdr:ext cx="469744" cy="259045"/>
    <xdr:sp macro="" textlink="">
      <xdr:nvSpPr>
        <xdr:cNvPr id="651" name="災害復旧費該当値テキスト"/>
        <xdr:cNvSpPr txBox="1"/>
      </xdr:nvSpPr>
      <xdr:spPr>
        <a:xfrm>
          <a:off x="16370300" y="1314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47227</xdr:rowOff>
    </xdr:from>
    <xdr:to>
      <xdr:col>22</xdr:col>
      <xdr:colOff>415925</xdr:colOff>
      <xdr:row>78</xdr:row>
      <xdr:rowOff>148827</xdr:rowOff>
    </xdr:to>
    <xdr:sp macro="" textlink="">
      <xdr:nvSpPr>
        <xdr:cNvPr id="652" name="円/楕円 651"/>
        <xdr:cNvSpPr/>
      </xdr:nvSpPr>
      <xdr:spPr>
        <a:xfrm>
          <a:off x="15430500" y="134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139954</xdr:rowOff>
    </xdr:from>
    <xdr:ext cx="469744" cy="259045"/>
    <xdr:sp macro="" textlink="">
      <xdr:nvSpPr>
        <xdr:cNvPr id="653" name="テキスト ボックス 652"/>
        <xdr:cNvSpPr txBox="1"/>
      </xdr:nvSpPr>
      <xdr:spPr>
        <a:xfrm>
          <a:off x="15246427" y="135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73858</xdr:rowOff>
    </xdr:from>
    <xdr:to>
      <xdr:col>21</xdr:col>
      <xdr:colOff>212725</xdr:colOff>
      <xdr:row>79</xdr:row>
      <xdr:rowOff>4008</xdr:rowOff>
    </xdr:to>
    <xdr:sp macro="" textlink="">
      <xdr:nvSpPr>
        <xdr:cNvPr id="654" name="円/楕円 653"/>
        <xdr:cNvSpPr/>
      </xdr:nvSpPr>
      <xdr:spPr>
        <a:xfrm>
          <a:off x="14541500" y="134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166585</xdr:rowOff>
    </xdr:from>
    <xdr:ext cx="378565" cy="259045"/>
    <xdr:sp macro="" textlink="">
      <xdr:nvSpPr>
        <xdr:cNvPr id="655" name="テキスト ボックス 654"/>
        <xdr:cNvSpPr txBox="1"/>
      </xdr:nvSpPr>
      <xdr:spPr>
        <a:xfrm>
          <a:off x="14403017" y="1353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88534</xdr:rowOff>
    </xdr:from>
    <xdr:to>
      <xdr:col>20</xdr:col>
      <xdr:colOff>9525</xdr:colOff>
      <xdr:row>79</xdr:row>
      <xdr:rowOff>18684</xdr:rowOff>
    </xdr:to>
    <xdr:sp macro="" textlink="">
      <xdr:nvSpPr>
        <xdr:cNvPr id="656" name="円/楕円 655"/>
        <xdr:cNvSpPr/>
      </xdr:nvSpPr>
      <xdr:spPr>
        <a:xfrm>
          <a:off x="13652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9811</xdr:rowOff>
    </xdr:from>
    <xdr:ext cx="313932" cy="259045"/>
    <xdr:sp macro="" textlink="">
      <xdr:nvSpPr>
        <xdr:cNvPr id="657" name="テキスト ボックス 656"/>
        <xdr:cNvSpPr txBox="1"/>
      </xdr:nvSpPr>
      <xdr:spPr>
        <a:xfrm>
          <a:off x="13546333" y="13554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70132</xdr:rowOff>
    </xdr:from>
    <xdr:to>
      <xdr:col>18</xdr:col>
      <xdr:colOff>492125</xdr:colOff>
      <xdr:row>79</xdr:row>
      <xdr:rowOff>282</xdr:rowOff>
    </xdr:to>
    <xdr:sp macro="" textlink="">
      <xdr:nvSpPr>
        <xdr:cNvPr id="658" name="円/楕円 657"/>
        <xdr:cNvSpPr/>
      </xdr:nvSpPr>
      <xdr:spPr>
        <a:xfrm>
          <a:off x="12763500" y="134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162859</xdr:rowOff>
    </xdr:from>
    <xdr:ext cx="378565" cy="259045"/>
    <xdr:sp macro="" textlink="">
      <xdr:nvSpPr>
        <xdr:cNvPr id="659" name="テキスト ボックス 658"/>
        <xdr:cNvSpPr txBox="1"/>
      </xdr:nvSpPr>
      <xdr:spPr>
        <a:xfrm>
          <a:off x="12625017" y="13535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102984</xdr:rowOff>
    </xdr:from>
    <xdr:to>
      <xdr:col>23</xdr:col>
      <xdr:colOff>517525</xdr:colOff>
      <xdr:row>95</xdr:row>
      <xdr:rowOff>108713</xdr:rowOff>
    </xdr:to>
    <xdr:cxnSp macro="">
      <xdr:nvCxnSpPr>
        <xdr:cNvPr id="688" name="直線コネクタ 687"/>
        <xdr:cNvCxnSpPr/>
      </xdr:nvCxnSpPr>
      <xdr:spPr>
        <a:xfrm>
          <a:off x="15481300" y="16390734"/>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88609</xdr:rowOff>
    </xdr:from>
    <xdr:to>
      <xdr:col>22</xdr:col>
      <xdr:colOff>365125</xdr:colOff>
      <xdr:row>95</xdr:row>
      <xdr:rowOff>102984</xdr:rowOff>
    </xdr:to>
    <xdr:cxnSp macro="">
      <xdr:nvCxnSpPr>
        <xdr:cNvPr id="691" name="直線コネクタ 690"/>
        <xdr:cNvCxnSpPr/>
      </xdr:nvCxnSpPr>
      <xdr:spPr>
        <a:xfrm>
          <a:off x="14592300" y="16376359"/>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42278</xdr:rowOff>
    </xdr:from>
    <xdr:to>
      <xdr:col>21</xdr:col>
      <xdr:colOff>161925</xdr:colOff>
      <xdr:row>95</xdr:row>
      <xdr:rowOff>88609</xdr:rowOff>
    </xdr:to>
    <xdr:cxnSp macro="">
      <xdr:nvCxnSpPr>
        <xdr:cNvPr id="694" name="直線コネクタ 693"/>
        <xdr:cNvCxnSpPr/>
      </xdr:nvCxnSpPr>
      <xdr:spPr>
        <a:xfrm>
          <a:off x="13703300" y="16330028"/>
          <a:ext cx="889000" cy="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42278</xdr:rowOff>
    </xdr:from>
    <xdr:to>
      <xdr:col>19</xdr:col>
      <xdr:colOff>644525</xdr:colOff>
      <xdr:row>95</xdr:row>
      <xdr:rowOff>106590</xdr:rowOff>
    </xdr:to>
    <xdr:cxnSp macro="">
      <xdr:nvCxnSpPr>
        <xdr:cNvPr id="697" name="直線コネクタ 696"/>
        <xdr:cNvCxnSpPr/>
      </xdr:nvCxnSpPr>
      <xdr:spPr>
        <a:xfrm flipV="1">
          <a:off x="12814300" y="16330028"/>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57913</xdr:rowOff>
    </xdr:from>
    <xdr:to>
      <xdr:col>23</xdr:col>
      <xdr:colOff>568325</xdr:colOff>
      <xdr:row>95</xdr:row>
      <xdr:rowOff>159513</xdr:rowOff>
    </xdr:to>
    <xdr:sp macro="" textlink="">
      <xdr:nvSpPr>
        <xdr:cNvPr id="707" name="円/楕円 706"/>
        <xdr:cNvSpPr/>
      </xdr:nvSpPr>
      <xdr:spPr>
        <a:xfrm>
          <a:off x="16268700" y="1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36340</xdr:rowOff>
    </xdr:from>
    <xdr:ext cx="534377" cy="259045"/>
    <xdr:sp macro="" textlink="">
      <xdr:nvSpPr>
        <xdr:cNvPr id="708" name="公債費該当値テキスト"/>
        <xdr:cNvSpPr txBox="1"/>
      </xdr:nvSpPr>
      <xdr:spPr>
        <a:xfrm>
          <a:off x="16370300" y="163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52184</xdr:rowOff>
    </xdr:from>
    <xdr:to>
      <xdr:col>22</xdr:col>
      <xdr:colOff>415925</xdr:colOff>
      <xdr:row>95</xdr:row>
      <xdr:rowOff>153784</xdr:rowOff>
    </xdr:to>
    <xdr:sp macro="" textlink="">
      <xdr:nvSpPr>
        <xdr:cNvPr id="709" name="円/楕円 708"/>
        <xdr:cNvSpPr/>
      </xdr:nvSpPr>
      <xdr:spPr>
        <a:xfrm>
          <a:off x="15430500" y="1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144911</xdr:rowOff>
    </xdr:from>
    <xdr:ext cx="534377" cy="259045"/>
    <xdr:sp macro="" textlink="">
      <xdr:nvSpPr>
        <xdr:cNvPr id="710" name="テキスト ボックス 709"/>
        <xdr:cNvSpPr txBox="1"/>
      </xdr:nvSpPr>
      <xdr:spPr>
        <a:xfrm>
          <a:off x="15214111" y="1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37809</xdr:rowOff>
    </xdr:from>
    <xdr:to>
      <xdr:col>21</xdr:col>
      <xdr:colOff>212725</xdr:colOff>
      <xdr:row>95</xdr:row>
      <xdr:rowOff>139409</xdr:rowOff>
    </xdr:to>
    <xdr:sp macro="" textlink="">
      <xdr:nvSpPr>
        <xdr:cNvPr id="711" name="円/楕円 710"/>
        <xdr:cNvSpPr/>
      </xdr:nvSpPr>
      <xdr:spPr>
        <a:xfrm>
          <a:off x="14541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155936</xdr:rowOff>
    </xdr:from>
    <xdr:ext cx="534377" cy="259045"/>
    <xdr:sp macro="" textlink="">
      <xdr:nvSpPr>
        <xdr:cNvPr id="712" name="テキスト ボックス 711"/>
        <xdr:cNvSpPr txBox="1"/>
      </xdr:nvSpPr>
      <xdr:spPr>
        <a:xfrm>
          <a:off x="14325111" y="16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162928</xdr:rowOff>
    </xdr:from>
    <xdr:to>
      <xdr:col>20</xdr:col>
      <xdr:colOff>9525</xdr:colOff>
      <xdr:row>95</xdr:row>
      <xdr:rowOff>93078</xdr:rowOff>
    </xdr:to>
    <xdr:sp macro="" textlink="">
      <xdr:nvSpPr>
        <xdr:cNvPr id="713" name="円/楕円 712"/>
        <xdr:cNvSpPr/>
      </xdr:nvSpPr>
      <xdr:spPr>
        <a:xfrm>
          <a:off x="13652500" y="162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109605</xdr:rowOff>
    </xdr:from>
    <xdr:ext cx="534377" cy="259045"/>
    <xdr:sp macro="" textlink="">
      <xdr:nvSpPr>
        <xdr:cNvPr id="714" name="テキスト ボックス 713"/>
        <xdr:cNvSpPr txBox="1"/>
      </xdr:nvSpPr>
      <xdr:spPr>
        <a:xfrm>
          <a:off x="13436111" y="16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55790</xdr:rowOff>
    </xdr:from>
    <xdr:to>
      <xdr:col>18</xdr:col>
      <xdr:colOff>492125</xdr:colOff>
      <xdr:row>95</xdr:row>
      <xdr:rowOff>157390</xdr:rowOff>
    </xdr:to>
    <xdr:sp macro="" textlink="">
      <xdr:nvSpPr>
        <xdr:cNvPr id="715" name="円/楕円 714"/>
        <xdr:cNvSpPr/>
      </xdr:nvSpPr>
      <xdr:spPr>
        <a:xfrm>
          <a:off x="12763500" y="163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2467</xdr:rowOff>
    </xdr:from>
    <xdr:ext cx="534377" cy="259045"/>
    <xdr:sp macro="" textlink="">
      <xdr:nvSpPr>
        <xdr:cNvPr id="716" name="テキスト ボックス 715"/>
        <xdr:cNvSpPr txBox="1"/>
      </xdr:nvSpPr>
      <xdr:spPr>
        <a:xfrm>
          <a:off x="12547111" y="161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a:t>
          </a:r>
          <a:r>
            <a:rPr kumimoji="1" lang="ja-JP" altLang="en-US" sz="1100">
              <a:solidFill>
                <a:sysClr val="windowText" lastClr="000000"/>
              </a:solidFill>
              <a:latin typeface="ＭＳ Ｐゴシック"/>
            </a:rPr>
            <a:t>議会費は市議会議員共済費の負担率改定により減となった。総務費は、旧市役所庁舎解体工事や公共施設適正配置計画に伴う岱明支所改修工事の影響により増となっている。今後は市民会館建設が予定されているため増となる見込みである。民生費は、過去</a:t>
          </a:r>
          <a:r>
            <a:rPr kumimoji="1" lang="en-US" altLang="ja-JP" sz="1100">
              <a:solidFill>
                <a:sysClr val="windowText" lastClr="000000"/>
              </a:solidFill>
              <a:latin typeface="ＭＳ Ｐゴシック"/>
            </a:rPr>
            <a:t>5</a:t>
          </a:r>
          <a:r>
            <a:rPr kumimoji="1" lang="ja-JP" altLang="en-US" sz="1100">
              <a:solidFill>
                <a:sysClr val="windowText" lastClr="000000"/>
              </a:solidFill>
              <a:latin typeface="ＭＳ Ｐゴシック"/>
            </a:rPr>
            <a:t>年間の推移を見ても増加し続けており、主な要因としては社会保障経費の増である。また、</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a:t>
          </a:r>
          <a:r>
            <a:rPr kumimoji="1" lang="en-US" altLang="ja-JP" sz="1100">
              <a:solidFill>
                <a:sysClr val="windowText" lastClr="000000"/>
              </a:solidFill>
              <a:latin typeface="ＭＳ Ｐゴシック"/>
            </a:rPr>
            <a:t>4</a:t>
          </a:r>
          <a:r>
            <a:rPr kumimoji="1" lang="ja-JP" altLang="en-US" sz="1100">
              <a:solidFill>
                <a:sysClr val="windowText" lastClr="000000"/>
              </a:solidFill>
              <a:latin typeface="ＭＳ Ｐゴシック"/>
            </a:rPr>
            <a:t>月に発生した平成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年熊本地震からの復旧復興のため、被災住宅等復旧事業補助等を実施し市民の生活再建を支援したことも増の要因となっている。衛生費は、平成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年熊本地震の影響による災害廃棄物処理委託により増となった。農林水産業費は、本市の基幹産業であるため類似団体平均と比較しても高い数値で推移している。</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年度は、国の補助事業や県営事業の影響を受け大幅な増となった。商工費は、</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に国の地方創生事業にて実施したスーパープレミアム付商品券事業と玉名旅行券事業が終了したことにより減となった。土木費は岱明・玉名線や小浜繁根木線の道路改良事業に加え、既存インフラ（道路橋りょう）の老朽化による維持管理事業が増加している。インフラについては今後も更新を控えており、長期見通しに基づき計画的な執行に努め予算を長寿命化・維持事業へ重点的に配分していく必要がある。消防費は、一部事務組合負担金の増等により増加した。教育費は、学校規模適正化事業（玉陵小・中学校）や玉名町小学校校舎等改築事業等により大幅な増となっており事業が完了する</a:t>
          </a:r>
          <a:r>
            <a:rPr kumimoji="1" lang="en-US" altLang="ja-JP" sz="1100">
              <a:solidFill>
                <a:sysClr val="windowText" lastClr="000000"/>
              </a:solidFill>
              <a:latin typeface="ＭＳ Ｐゴシック"/>
            </a:rPr>
            <a:t>29</a:t>
          </a:r>
          <a:r>
            <a:rPr kumimoji="1" lang="ja-JP" altLang="en-US" sz="1100">
              <a:solidFill>
                <a:sysClr val="windowText" lastClr="000000"/>
              </a:solidFill>
              <a:latin typeface="ＭＳ Ｐゴシック"/>
            </a:rPr>
            <a:t>年度まで高い数値となる見込みである。</a:t>
          </a:r>
          <a:r>
            <a:rPr kumimoji="1" lang="en-US" altLang="ja-JP" sz="1100">
              <a:solidFill>
                <a:sysClr val="windowText" lastClr="000000"/>
              </a:solidFill>
              <a:latin typeface="ＭＳ Ｐゴシック"/>
            </a:rPr>
            <a:t>30</a:t>
          </a:r>
          <a:r>
            <a:rPr kumimoji="1" lang="ja-JP" altLang="en-US" sz="1100">
              <a:solidFill>
                <a:sysClr val="windowText" lastClr="000000"/>
              </a:solidFill>
              <a:latin typeface="ＭＳ Ｐゴシック"/>
            </a:rPr>
            <a:t>年度以降は減となる予定だが、次の校区における学校規模適正化事業や岱明町公民館建設事業も控えており、将来的に高い水準で推移すると見込んでいる。災害復旧費は、平成</a:t>
          </a:r>
          <a:r>
            <a:rPr kumimoji="1" lang="en-US" altLang="ja-JP" sz="1100">
              <a:solidFill>
                <a:sysClr val="windowText" lastClr="000000"/>
              </a:solidFill>
              <a:latin typeface="ＭＳ Ｐゴシック"/>
            </a:rPr>
            <a:t>28</a:t>
          </a:r>
          <a:r>
            <a:rPr kumimoji="1" lang="ja-JP" altLang="en-US" sz="1100">
              <a:solidFill>
                <a:sysClr val="windowText" lastClr="000000"/>
              </a:solidFill>
              <a:latin typeface="ＭＳ Ｐゴシック"/>
            </a:rPr>
            <a:t>年熊本地震および</a:t>
          </a:r>
          <a:r>
            <a:rPr kumimoji="1" lang="en-US" altLang="ja-JP" sz="1100">
              <a:solidFill>
                <a:sysClr val="windowText" lastClr="000000"/>
              </a:solidFill>
              <a:latin typeface="ＭＳ Ｐゴシック"/>
            </a:rPr>
            <a:t>6</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7</a:t>
          </a:r>
          <a:r>
            <a:rPr kumimoji="1" lang="ja-JP" altLang="en-US" sz="1100">
              <a:solidFill>
                <a:sysClr val="windowText" lastClr="000000"/>
              </a:solidFill>
              <a:latin typeface="ＭＳ Ｐゴシック"/>
            </a:rPr>
            <a:t>月の豪雨の影響により被害を受けた道路橋りょう、河川、農地農業用施設、社会体育施設等の復旧経費により大幅に増額となった。公債費は微減となり類似団体平均を下回っているが、今後は合併特例債や臨時財政対策債の償還により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・実質収支は前年度と比較して</a:t>
          </a:r>
          <a:r>
            <a:rPr kumimoji="1" lang="en-US" altLang="ja-JP" sz="1000">
              <a:latin typeface="ＭＳ ゴシック" pitchFamily="49" charset="-128"/>
              <a:ea typeface="ＭＳ ゴシック" pitchFamily="49" charset="-128"/>
            </a:rPr>
            <a:t>0.35</a:t>
          </a:r>
          <a:r>
            <a:rPr kumimoji="1" lang="ja-JP" altLang="en-US" sz="1000">
              <a:latin typeface="ＭＳ ゴシック" pitchFamily="49" charset="-128"/>
              <a:ea typeface="ＭＳ ゴシック" pitchFamily="49" charset="-128"/>
            </a:rPr>
            <a:t>ポイント上昇した。主な要因として、普通交付税等一般財源については普通交付税の合併算定替の縮減により減少したものの、学校規模適正化事業等の普通建設事業に</a:t>
          </a:r>
          <a:r>
            <a:rPr kumimoji="1" lang="ja-JP" altLang="en-US" sz="1000" strike="noStrike" baseline="0">
              <a:solidFill>
                <a:sysClr val="windowText" lastClr="000000"/>
              </a:solidFill>
              <a:latin typeface="ＭＳ ゴシック" pitchFamily="49" charset="-128"/>
              <a:ea typeface="ＭＳ ゴシック" pitchFamily="49" charset="-128"/>
            </a:rPr>
            <a:t>係る</a:t>
          </a:r>
          <a:r>
            <a:rPr kumimoji="1" lang="ja-JP" altLang="en-US" sz="1000">
              <a:solidFill>
                <a:sysClr val="windowText" lastClr="000000"/>
              </a:solidFill>
              <a:latin typeface="ＭＳ ゴシック" pitchFamily="49" charset="-128"/>
              <a:ea typeface="ＭＳ ゴシック" pitchFamily="49" charset="-128"/>
            </a:rPr>
            <a:t>国県支出金や地方債等の特定財源が大幅に増加したためである。財政調整基金については、平成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年熊本地震および豪雨の影響による災害復旧費や国民健康保険事業特別会計への赤字補てん繰出し</a:t>
          </a:r>
          <a:r>
            <a:rPr kumimoji="1" lang="ja-JP" altLang="en-US" sz="1000">
              <a:latin typeface="ＭＳ ゴシック" pitchFamily="49" charset="-128"/>
              <a:ea typeface="ＭＳ ゴシック" pitchFamily="49" charset="-128"/>
            </a:rPr>
            <a:t>等により約</a:t>
          </a:r>
          <a:r>
            <a:rPr kumimoji="1" lang="en-US" altLang="ja-JP" sz="1000">
              <a:latin typeface="ＭＳ ゴシック" pitchFamily="49" charset="-128"/>
              <a:ea typeface="ＭＳ ゴシック" pitchFamily="49" charset="-128"/>
            </a:rPr>
            <a:t>880</a:t>
          </a:r>
          <a:r>
            <a:rPr kumimoji="1" lang="ja-JP" altLang="en-US" sz="1000">
              <a:latin typeface="ＭＳ ゴシック" pitchFamily="49" charset="-128"/>
              <a:ea typeface="ＭＳ ゴシック" pitchFamily="49" charset="-128"/>
            </a:rPr>
            <a:t>百万円の取崩しを行った結果、実質単年度収支は▲</a:t>
          </a:r>
          <a:r>
            <a:rPr kumimoji="1" lang="en-US" altLang="ja-JP" sz="1000">
              <a:latin typeface="ＭＳ ゴシック" pitchFamily="49" charset="-128"/>
              <a:ea typeface="ＭＳ ゴシック" pitchFamily="49" charset="-128"/>
            </a:rPr>
            <a:t>1.40</a:t>
          </a:r>
          <a:r>
            <a:rPr kumimoji="1" lang="ja-JP" altLang="en-US" sz="1000">
              <a:latin typeface="ＭＳ ゴシック" pitchFamily="49" charset="-128"/>
              <a:ea typeface="ＭＳ ゴシック" pitchFamily="49" charset="-128"/>
            </a:rPr>
            <a:t>ポイントとなった。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普通交付税の合併算定替の縮減による一般財源の減少や普通建設事業の増加が見込まれるため基金の更なる取崩しが予想される。これまで以上に歳出の抑制と自主財源の確保に取り組んでいく必要がある。</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年度の国民健康保険事業特別会計の赤字分については、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年度に引き続いて一般会計からの繰入れで補てんを行った。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一般会計及びその他の会計では赤字は生じておらず、特に水道、下水道、農業集落排水の公営企業会計では黒字額が拡大している状況である。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今後も各会計で適正な財政運営・企業経営に努めていく。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34774004</v>
      </c>
      <c r="BO4" s="381"/>
      <c r="BP4" s="381"/>
      <c r="BQ4" s="381"/>
      <c r="BR4" s="381"/>
      <c r="BS4" s="381"/>
      <c r="BT4" s="381"/>
      <c r="BU4" s="382"/>
      <c r="BV4" s="380">
        <v>31750778</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6.4</v>
      </c>
      <c r="CU4" s="558"/>
      <c r="CV4" s="558"/>
      <c r="CW4" s="558"/>
      <c r="CX4" s="558"/>
      <c r="CY4" s="558"/>
      <c r="CZ4" s="558"/>
      <c r="DA4" s="559"/>
      <c r="DB4" s="557">
        <v>6.1</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33075764</v>
      </c>
      <c r="BO5" s="386"/>
      <c r="BP5" s="386"/>
      <c r="BQ5" s="386"/>
      <c r="BR5" s="386"/>
      <c r="BS5" s="386"/>
      <c r="BT5" s="386"/>
      <c r="BU5" s="387"/>
      <c r="BV5" s="385">
        <v>30548177</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90.6</v>
      </c>
      <c r="CU5" s="356"/>
      <c r="CV5" s="356"/>
      <c r="CW5" s="356"/>
      <c r="CX5" s="356"/>
      <c r="CY5" s="356"/>
      <c r="CZ5" s="356"/>
      <c r="DA5" s="357"/>
      <c r="DB5" s="355">
        <v>88.2</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1698240</v>
      </c>
      <c r="BO6" s="386"/>
      <c r="BP6" s="386"/>
      <c r="BQ6" s="386"/>
      <c r="BR6" s="386"/>
      <c r="BS6" s="386"/>
      <c r="BT6" s="386"/>
      <c r="BU6" s="387"/>
      <c r="BV6" s="385">
        <v>1202601</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95.1</v>
      </c>
      <c r="CU6" s="532"/>
      <c r="CV6" s="532"/>
      <c r="CW6" s="532"/>
      <c r="CX6" s="532"/>
      <c r="CY6" s="532"/>
      <c r="CZ6" s="532"/>
      <c r="DA6" s="533"/>
      <c r="DB6" s="531">
        <v>93.6</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538723</v>
      </c>
      <c r="BO7" s="386"/>
      <c r="BP7" s="386"/>
      <c r="BQ7" s="386"/>
      <c r="BR7" s="386"/>
      <c r="BS7" s="386"/>
      <c r="BT7" s="386"/>
      <c r="BU7" s="387"/>
      <c r="BV7" s="385">
        <v>91187</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18092478</v>
      </c>
      <c r="CU7" s="386"/>
      <c r="CV7" s="386"/>
      <c r="CW7" s="386"/>
      <c r="CX7" s="386"/>
      <c r="CY7" s="386"/>
      <c r="CZ7" s="386"/>
      <c r="DA7" s="387"/>
      <c r="DB7" s="385">
        <v>18350685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1159517</v>
      </c>
      <c r="BO8" s="386"/>
      <c r="BP8" s="386"/>
      <c r="BQ8" s="386"/>
      <c r="BR8" s="386"/>
      <c r="BS8" s="386"/>
      <c r="BT8" s="386"/>
      <c r="BU8" s="387"/>
      <c r="BV8" s="385">
        <v>1111414</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0.44</v>
      </c>
      <c r="CU8" s="495"/>
      <c r="CV8" s="495"/>
      <c r="CW8" s="495"/>
      <c r="CX8" s="495"/>
      <c r="CY8" s="495"/>
      <c r="CZ8" s="495"/>
      <c r="DA8" s="496"/>
      <c r="DB8" s="494">
        <v>0.43</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66782</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48103</v>
      </c>
      <c r="BO9" s="386"/>
      <c r="BP9" s="386"/>
      <c r="BQ9" s="386"/>
      <c r="BR9" s="386"/>
      <c r="BS9" s="386"/>
      <c r="BT9" s="386"/>
      <c r="BU9" s="387"/>
      <c r="BV9" s="385">
        <v>26767</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14.7</v>
      </c>
      <c r="CU9" s="356"/>
      <c r="CV9" s="356"/>
      <c r="CW9" s="356"/>
      <c r="CX9" s="356"/>
      <c r="CY9" s="356"/>
      <c r="CZ9" s="356"/>
      <c r="DA9" s="357"/>
      <c r="DB9" s="355">
        <v>15.4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69541</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578096</v>
      </c>
      <c r="BO10" s="386"/>
      <c r="BP10" s="386"/>
      <c r="BQ10" s="386"/>
      <c r="BR10" s="386"/>
      <c r="BS10" s="386"/>
      <c r="BT10" s="386"/>
      <c r="BU10" s="387"/>
      <c r="BV10" s="385">
        <v>550576</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67605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880237</v>
      </c>
      <c r="BO12" s="386"/>
      <c r="BP12" s="386"/>
      <c r="BQ12" s="386"/>
      <c r="BR12" s="386"/>
      <c r="BS12" s="386"/>
      <c r="BT12" s="386"/>
      <c r="BU12" s="387"/>
      <c r="BV12" s="385">
        <v>186710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67035</v>
      </c>
      <c r="S13" s="487"/>
      <c r="T13" s="487"/>
      <c r="U13" s="487"/>
      <c r="V13" s="488"/>
      <c r="W13" s="474" t="s">
        <v>124</v>
      </c>
      <c r="X13" s="398"/>
      <c r="Y13" s="398"/>
      <c r="Z13" s="398"/>
      <c r="AA13" s="398"/>
      <c r="AB13" s="399"/>
      <c r="AC13" s="361">
        <v>5170</v>
      </c>
      <c r="AD13" s="362"/>
      <c r="AE13" s="362"/>
      <c r="AF13" s="362"/>
      <c r="AG13" s="363"/>
      <c r="AH13" s="361">
        <v>5426</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-254038</v>
      </c>
      <c r="BO13" s="386"/>
      <c r="BP13" s="386"/>
      <c r="BQ13" s="386"/>
      <c r="BR13" s="386"/>
      <c r="BS13" s="386"/>
      <c r="BT13" s="386"/>
      <c r="BU13" s="387"/>
      <c r="BV13" s="385">
        <v>390633</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8.6</v>
      </c>
      <c r="CU13" s="356"/>
      <c r="CV13" s="356"/>
      <c r="CW13" s="356"/>
      <c r="CX13" s="356"/>
      <c r="CY13" s="356"/>
      <c r="CZ13" s="356"/>
      <c r="DA13" s="357"/>
      <c r="DB13" s="355">
        <v>9.5</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67984</v>
      </c>
      <c r="S14" s="487"/>
      <c r="T14" s="487"/>
      <c r="U14" s="487"/>
      <c r="V14" s="488"/>
      <c r="W14" s="489"/>
      <c r="X14" s="401"/>
      <c r="Y14" s="401"/>
      <c r="Z14" s="401"/>
      <c r="AA14" s="401"/>
      <c r="AB14" s="402"/>
      <c r="AC14" s="479">
        <v>16.8</v>
      </c>
      <c r="AD14" s="480"/>
      <c r="AE14" s="480"/>
      <c r="AF14" s="480"/>
      <c r="AG14" s="481"/>
      <c r="AH14" s="479">
        <v>17.2</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15.6</v>
      </c>
      <c r="CU14" s="458"/>
      <c r="CV14" s="458"/>
      <c r="CW14" s="458"/>
      <c r="CX14" s="458"/>
      <c r="CY14" s="458"/>
      <c r="CZ14" s="458"/>
      <c r="DA14" s="459"/>
      <c r="DB14" s="490">
        <v>8.9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67511</v>
      </c>
      <c r="S15" s="487"/>
      <c r="T15" s="487"/>
      <c r="U15" s="487"/>
      <c r="V15" s="488"/>
      <c r="W15" s="474" t="s">
        <v>131</v>
      </c>
      <c r="X15" s="398"/>
      <c r="Y15" s="398"/>
      <c r="Z15" s="398"/>
      <c r="AA15" s="398"/>
      <c r="AB15" s="399"/>
      <c r="AC15" s="361">
        <v>7861</v>
      </c>
      <c r="AD15" s="362"/>
      <c r="AE15" s="362"/>
      <c r="AF15" s="362"/>
      <c r="AG15" s="363"/>
      <c r="AH15" s="361">
        <v>8310</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6337170</v>
      </c>
      <c r="BO15" s="381"/>
      <c r="BP15" s="381"/>
      <c r="BQ15" s="381"/>
      <c r="BR15" s="381"/>
      <c r="BS15" s="381"/>
      <c r="BT15" s="381"/>
      <c r="BU15" s="382"/>
      <c r="BV15" s="380">
        <v>6218387</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25.5</v>
      </c>
      <c r="AD16" s="480"/>
      <c r="AE16" s="480"/>
      <c r="AF16" s="480"/>
      <c r="AG16" s="481"/>
      <c r="AH16" s="479">
        <v>26.3</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14587040</v>
      </c>
      <c r="BO16" s="386"/>
      <c r="BP16" s="386"/>
      <c r="BQ16" s="386"/>
      <c r="BR16" s="386"/>
      <c r="BS16" s="386"/>
      <c r="BT16" s="386"/>
      <c r="BU16" s="387"/>
      <c r="BV16" s="385">
        <v>14274419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17819</v>
      </c>
      <c r="AD17" s="362"/>
      <c r="AE17" s="362"/>
      <c r="AF17" s="362"/>
      <c r="AG17" s="363"/>
      <c r="AH17" s="361">
        <v>17883</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7984252</v>
      </c>
      <c r="BO17" s="386"/>
      <c r="BP17" s="386"/>
      <c r="BQ17" s="386"/>
      <c r="BR17" s="386"/>
      <c r="BS17" s="386"/>
      <c r="BT17" s="386"/>
      <c r="BU17" s="387"/>
      <c r="BV17" s="385">
        <v>7825569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152.6</v>
      </c>
      <c r="M18" s="450"/>
      <c r="N18" s="450"/>
      <c r="O18" s="450"/>
      <c r="P18" s="450"/>
      <c r="Q18" s="450"/>
      <c r="R18" s="451"/>
      <c r="S18" s="451"/>
      <c r="T18" s="451"/>
      <c r="U18" s="451"/>
      <c r="V18" s="452"/>
      <c r="W18" s="466"/>
      <c r="X18" s="467"/>
      <c r="Y18" s="467"/>
      <c r="Z18" s="467"/>
      <c r="AA18" s="467"/>
      <c r="AB18" s="475"/>
      <c r="AC18" s="349">
        <v>57.8</v>
      </c>
      <c r="AD18" s="350"/>
      <c r="AE18" s="350"/>
      <c r="AF18" s="350"/>
      <c r="AG18" s="453"/>
      <c r="AH18" s="349">
        <v>56.6</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16589864</v>
      </c>
      <c r="BO18" s="386"/>
      <c r="BP18" s="386"/>
      <c r="BQ18" s="386"/>
      <c r="BR18" s="386"/>
      <c r="BS18" s="386"/>
      <c r="BT18" s="386"/>
      <c r="BU18" s="387"/>
      <c r="BV18" s="385">
        <v>16496193</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438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22171753</v>
      </c>
      <c r="BO19" s="386"/>
      <c r="BP19" s="386"/>
      <c r="BQ19" s="386"/>
      <c r="BR19" s="386"/>
      <c r="BS19" s="386"/>
      <c r="BT19" s="386"/>
      <c r="BU19" s="387"/>
      <c r="BV19" s="385">
        <v>21451779</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24474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31123569</v>
      </c>
      <c r="BO23" s="386"/>
      <c r="BP23" s="386"/>
      <c r="BQ23" s="386"/>
      <c r="BR23" s="386"/>
      <c r="BS23" s="386"/>
      <c r="BT23" s="386"/>
      <c r="BU23" s="387"/>
      <c r="BV23" s="385">
        <v>30335237</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8800</v>
      </c>
      <c r="R24" s="362"/>
      <c r="S24" s="362"/>
      <c r="T24" s="362"/>
      <c r="U24" s="362"/>
      <c r="V24" s="363"/>
      <c r="W24" s="427"/>
      <c r="X24" s="418"/>
      <c r="Y24" s="419"/>
      <c r="Z24" s="358" t="s">
        <v>155</v>
      </c>
      <c r="AA24" s="359"/>
      <c r="AB24" s="359"/>
      <c r="AC24" s="359"/>
      <c r="AD24" s="359"/>
      <c r="AE24" s="359"/>
      <c r="AF24" s="359"/>
      <c r="AG24" s="360"/>
      <c r="AH24" s="361">
        <v>454</v>
      </c>
      <c r="AI24" s="362"/>
      <c r="AJ24" s="362"/>
      <c r="AK24" s="362"/>
      <c r="AL24" s="363"/>
      <c r="AM24" s="361">
        <v>1442812</v>
      </c>
      <c r="AN24" s="362"/>
      <c r="AO24" s="362"/>
      <c r="AP24" s="362"/>
      <c r="AQ24" s="362"/>
      <c r="AR24" s="363"/>
      <c r="AS24" s="361">
        <v>3178</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16431973</v>
      </c>
      <c r="BO24" s="386"/>
      <c r="BP24" s="386"/>
      <c r="BQ24" s="386"/>
      <c r="BR24" s="386"/>
      <c r="BS24" s="386"/>
      <c r="BT24" s="386"/>
      <c r="BU24" s="387"/>
      <c r="BV24" s="385">
        <v>17288077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6770</v>
      </c>
      <c r="R25" s="362"/>
      <c r="S25" s="362"/>
      <c r="T25" s="362"/>
      <c r="U25" s="362"/>
      <c r="V25" s="363"/>
      <c r="W25" s="427"/>
      <c r="X25" s="418"/>
      <c r="Y25" s="419"/>
      <c r="Z25" s="358" t="s">
        <v>158</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6738537</v>
      </c>
      <c r="BO25" s="381"/>
      <c r="BP25" s="381"/>
      <c r="BQ25" s="381"/>
      <c r="BR25" s="381"/>
      <c r="BS25" s="381"/>
      <c r="BT25" s="381"/>
      <c r="BU25" s="382"/>
      <c r="BV25" s="380">
        <v>6234605</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5520</v>
      </c>
      <c r="R26" s="362"/>
      <c r="S26" s="362"/>
      <c r="T26" s="362"/>
      <c r="U26" s="362"/>
      <c r="V26" s="363"/>
      <c r="W26" s="427"/>
      <c r="X26" s="418"/>
      <c r="Y26" s="419"/>
      <c r="Z26" s="358" t="s">
        <v>161</v>
      </c>
      <c r="AA26" s="440"/>
      <c r="AB26" s="440"/>
      <c r="AC26" s="440"/>
      <c r="AD26" s="440"/>
      <c r="AE26" s="440"/>
      <c r="AF26" s="440"/>
      <c r="AG26" s="441"/>
      <c r="AH26" s="361">
        <v>6</v>
      </c>
      <c r="AI26" s="362"/>
      <c r="AJ26" s="362"/>
      <c r="AK26" s="362"/>
      <c r="AL26" s="363"/>
      <c r="AM26" s="361">
        <v>18474</v>
      </c>
      <c r="AN26" s="362"/>
      <c r="AO26" s="362"/>
      <c r="AP26" s="362"/>
      <c r="AQ26" s="362"/>
      <c r="AR26" s="363"/>
      <c r="AS26" s="361">
        <v>3079</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4190</v>
      </c>
      <c r="R27" s="362"/>
      <c r="S27" s="362"/>
      <c r="T27" s="362"/>
      <c r="U27" s="362"/>
      <c r="V27" s="363"/>
      <c r="W27" s="427"/>
      <c r="X27" s="418"/>
      <c r="Y27" s="419"/>
      <c r="Z27" s="358" t="s">
        <v>164</v>
      </c>
      <c r="AA27" s="359"/>
      <c r="AB27" s="359"/>
      <c r="AC27" s="359"/>
      <c r="AD27" s="359"/>
      <c r="AE27" s="359"/>
      <c r="AF27" s="359"/>
      <c r="AG27" s="360"/>
      <c r="AH27" s="361">
        <v>4</v>
      </c>
      <c r="AI27" s="362"/>
      <c r="AJ27" s="362"/>
      <c r="AK27" s="362"/>
      <c r="AL27" s="363"/>
      <c r="AM27" s="361">
        <v>17784</v>
      </c>
      <c r="AN27" s="362"/>
      <c r="AO27" s="362"/>
      <c r="AP27" s="362"/>
      <c r="AQ27" s="362"/>
      <c r="AR27" s="363"/>
      <c r="AS27" s="361">
        <v>4446</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3830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6213577</v>
      </c>
      <c r="BO28" s="381"/>
      <c r="BP28" s="381"/>
      <c r="BQ28" s="381"/>
      <c r="BR28" s="381"/>
      <c r="BS28" s="381"/>
      <c r="BT28" s="381"/>
      <c r="BU28" s="382"/>
      <c r="BV28" s="380">
        <v>6515718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22</v>
      </c>
      <c r="M29" s="362"/>
      <c r="N29" s="362"/>
      <c r="O29" s="362"/>
      <c r="P29" s="363"/>
      <c r="Q29" s="361">
        <v>3590</v>
      </c>
      <c r="R29" s="362"/>
      <c r="S29" s="362"/>
      <c r="T29" s="362"/>
      <c r="U29" s="362"/>
      <c r="V29" s="363"/>
      <c r="W29" s="428"/>
      <c r="X29" s="429"/>
      <c r="Y29" s="430"/>
      <c r="Z29" s="358" t="s">
        <v>171</v>
      </c>
      <c r="AA29" s="359"/>
      <c r="AB29" s="359"/>
      <c r="AC29" s="359"/>
      <c r="AD29" s="359"/>
      <c r="AE29" s="359"/>
      <c r="AF29" s="359"/>
      <c r="AG29" s="360"/>
      <c r="AH29" s="361">
        <v>458</v>
      </c>
      <c r="AI29" s="362"/>
      <c r="AJ29" s="362"/>
      <c r="AK29" s="362"/>
      <c r="AL29" s="363"/>
      <c r="AM29" s="361">
        <v>1460596</v>
      </c>
      <c r="AN29" s="362"/>
      <c r="AO29" s="362"/>
      <c r="AP29" s="362"/>
      <c r="AQ29" s="362"/>
      <c r="AR29" s="363"/>
      <c r="AS29" s="361">
        <v>3189</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1372809</v>
      </c>
      <c r="BO29" s="386"/>
      <c r="BP29" s="386"/>
      <c r="BQ29" s="386"/>
      <c r="BR29" s="386"/>
      <c r="BS29" s="386"/>
      <c r="BT29" s="386"/>
      <c r="BU29" s="387"/>
      <c r="BV29" s="385">
        <v>1366904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98.8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3703069</v>
      </c>
      <c r="BO30" s="389"/>
      <c r="BP30" s="389"/>
      <c r="BQ30" s="389"/>
      <c r="BR30" s="389"/>
      <c r="BS30" s="389"/>
      <c r="BT30" s="389"/>
      <c r="BU30" s="390"/>
      <c r="BV30" s="388">
        <v>4391974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玉名市国民健康保険事業特別会計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玉名市水道事業会計</v>
      </c>
      <c r="AP34" s="344"/>
      <c r="AQ34" s="344"/>
      <c r="AR34" s="344"/>
      <c r="AS34" s="344"/>
      <c r="AT34" s="344"/>
      <c r="AU34" s="344"/>
      <c r="AV34" s="344"/>
      <c r="AW34" s="344"/>
      <c r="AX34" s="344"/>
      <c r="AY34" s="344"/>
      <c r="AZ34" s="344"/>
      <c r="BA34" s="344"/>
      <c r="BB34" s="344"/>
      <c r="BC34" s="344"/>
      <c r="BD34" s="167"/>
      <c r="BE34" s="345">
        <f>IF(BG34="","",MAX(C34:D43,U34:V43,AM34:AN43)+1)</f>
        <v>9</v>
      </c>
      <c r="BF34" s="345"/>
      <c r="BG34" s="344" t="str">
        <f>IF('各会計、関係団体の財政状況及び健全化判断比率'!B34="","",'各会計、関係団体の財政状況及び健全化判断比率'!B34)</f>
        <v>玉名市浄化槽整備事業特別会計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熊本県市町村総合事務組合</v>
      </c>
      <c r="BZ34" s="344"/>
      <c r="CA34" s="344"/>
      <c r="CB34" s="344"/>
      <c r="CC34" s="344"/>
      <c r="CD34" s="344"/>
      <c r="CE34" s="344"/>
      <c r="CF34" s="344"/>
      <c r="CG34" s="344"/>
      <c r="CH34" s="344"/>
      <c r="CI34" s="344"/>
      <c r="CJ34" s="344"/>
      <c r="CK34" s="344"/>
      <c r="CL34" s="344"/>
      <c r="CM34" s="344"/>
      <c r="CN34" s="167"/>
      <c r="CO34" s="345">
        <f>IF(CQ34="","",MAX(C34:D43,U34:V43,AM34:AN43,BE34:BF43,BW34:BX43)+1)</f>
        <v>15</v>
      </c>
      <c r="CP34" s="345"/>
      <c r="CQ34" s="344" t="str">
        <f>IF('各会計、関係団体の財政状況及び健全化判断比率'!BS7="","",'各会計、関係団体の財政状況及び健全化判断比率'!BS7)</f>
        <v>玉名市自治振興公社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九州新幹線渇水等被害対策事業特別会計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玉名市介護保険事業特別会計</v>
      </c>
      <c r="X35" s="344"/>
      <c r="Y35" s="344"/>
      <c r="Z35" s="344"/>
      <c r="AA35" s="344"/>
      <c r="AB35" s="344"/>
      <c r="AC35" s="344"/>
      <c r="AD35" s="344"/>
      <c r="AE35" s="344"/>
      <c r="AF35" s="344"/>
      <c r="AG35" s="344"/>
      <c r="AH35" s="344"/>
      <c r="AI35" s="344"/>
      <c r="AJ35" s="344"/>
      <c r="AK35" s="344"/>
      <c r="AL35" s="167"/>
      <c r="AM35" s="345">
        <f t="shared" ref="AM35:AM43" si="0">IF(AO35="","",AM34+1)</f>
        <v>7</v>
      </c>
      <c r="AN35" s="345"/>
      <c r="AO35" s="344" t="str">
        <f>IF('各会計、関係団体の財政状況及び健全化判断比率'!B32="","",'各会計、関係団体の財政状況及び健全化判断比率'!B32)</f>
        <v>玉名市公共下水道事業会計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公立玉名中央病院企業団</v>
      </c>
      <c r="BZ35" s="344"/>
      <c r="CA35" s="344"/>
      <c r="CB35" s="344"/>
      <c r="CC35" s="344"/>
      <c r="CD35" s="344"/>
      <c r="CE35" s="344"/>
      <c r="CF35" s="344"/>
      <c r="CG35" s="344"/>
      <c r="CH35" s="344"/>
      <c r="CI35" s="344"/>
      <c r="CJ35" s="344"/>
      <c r="CK35" s="344"/>
      <c r="CL35" s="344"/>
      <c r="CM35" s="344"/>
      <c r="CN35" s="167"/>
      <c r="CO35" s="345">
        <f t="shared" ref="CO35:CO43" si="3">IF(CQ35="","",CO34+1)</f>
        <v>16</v>
      </c>
      <c r="CP35" s="345"/>
      <c r="CQ35" s="344" t="str">
        <f>IF('各会計、関係団体の財政状況及び健全化判断比率'!BS8="","",'各会計、関係団体の財政状況及び健全化判断比率'!BS8)</f>
        <v>有限会社横島町物産振興協会</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玉名市後期高齢者医療特別会計</v>
      </c>
      <c r="X36" s="344"/>
      <c r="Y36" s="344"/>
      <c r="Z36" s="344"/>
      <c r="AA36" s="344"/>
      <c r="AB36" s="344"/>
      <c r="AC36" s="344"/>
      <c r="AD36" s="344"/>
      <c r="AE36" s="344"/>
      <c r="AF36" s="344"/>
      <c r="AG36" s="344"/>
      <c r="AH36" s="344"/>
      <c r="AI36" s="344"/>
      <c r="AJ36" s="344"/>
      <c r="AK36" s="344"/>
      <c r="AL36" s="167"/>
      <c r="AM36" s="345">
        <f t="shared" si="0"/>
        <v>8</v>
      </c>
      <c r="AN36" s="345"/>
      <c r="AO36" s="344" t="str">
        <f>IF('各会計、関係団体の財政状況及び健全化判断比率'!B33="","",'各会計、関係団体の財政状況及び健全化判断比率'!B33)</f>
        <v>玉名市農業集落排水事業会計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有明広域行政事務組合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熊本県後期高齢者医療広域連合（一般会計）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熊本県後期高齢者医療広域連合（特別会計）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527</v>
      </c>
      <c r="D34" s="1154"/>
      <c r="E34" s="1155"/>
      <c r="F34" s="32">
        <v>7.86</v>
      </c>
      <c r="G34" s="33">
        <v>8.39</v>
      </c>
      <c r="H34" s="33">
        <v>8.26</v>
      </c>
      <c r="I34" s="33">
        <v>8.6</v>
      </c>
      <c r="J34" s="34">
        <v>8.67</v>
      </c>
      <c r="K34" s="22"/>
      <c r="L34" s="22"/>
      <c r="M34" s="22"/>
      <c r="N34" s="22"/>
      <c r="O34" s="22"/>
      <c r="P34" s="22"/>
    </row>
    <row r="35" spans="1:16" ht="39" customHeight="1" x14ac:dyDescent="0.15">
      <c r="A35" s="22"/>
      <c r="B35" s="35"/>
      <c r="C35" s="1148" t="s">
        <v>528</v>
      </c>
      <c r="D35" s="1149"/>
      <c r="E35" s="1150"/>
      <c r="F35" s="36">
        <v>6.66</v>
      </c>
      <c r="G35" s="37">
        <v>7.59</v>
      </c>
      <c r="H35" s="37">
        <v>8.07</v>
      </c>
      <c r="I35" s="37">
        <v>7.88</v>
      </c>
      <c r="J35" s="38">
        <v>8.07</v>
      </c>
      <c r="K35" s="22"/>
      <c r="L35" s="22"/>
      <c r="M35" s="22"/>
      <c r="N35" s="22"/>
      <c r="O35" s="22"/>
      <c r="P35" s="22"/>
    </row>
    <row r="36" spans="1:16" ht="39" customHeight="1" x14ac:dyDescent="0.15">
      <c r="A36" s="22"/>
      <c r="B36" s="35"/>
      <c r="C36" s="1148" t="s">
        <v>529</v>
      </c>
      <c r="D36" s="1149"/>
      <c r="E36" s="1150"/>
      <c r="F36" s="36">
        <v>4.8600000000000003</v>
      </c>
      <c r="G36" s="37">
        <v>6.66</v>
      </c>
      <c r="H36" s="37">
        <v>5.73</v>
      </c>
      <c r="I36" s="37">
        <v>5.91</v>
      </c>
      <c r="J36" s="38">
        <v>6.33</v>
      </c>
      <c r="K36" s="22"/>
      <c r="L36" s="22"/>
      <c r="M36" s="22"/>
      <c r="N36" s="22"/>
      <c r="O36" s="22"/>
      <c r="P36" s="22"/>
    </row>
    <row r="37" spans="1:16" ht="39" customHeight="1" x14ac:dyDescent="0.15">
      <c r="A37" s="22"/>
      <c r="B37" s="35"/>
      <c r="C37" s="1148" t="s">
        <v>530</v>
      </c>
      <c r="D37" s="1149"/>
      <c r="E37" s="1150"/>
      <c r="F37" s="36">
        <v>0.88</v>
      </c>
      <c r="G37" s="37" t="s">
        <v>531</v>
      </c>
      <c r="H37" s="37" t="s">
        <v>532</v>
      </c>
      <c r="I37" s="37">
        <v>1.76</v>
      </c>
      <c r="J37" s="38">
        <v>3.46</v>
      </c>
      <c r="K37" s="22"/>
      <c r="L37" s="22"/>
      <c r="M37" s="22"/>
      <c r="N37" s="22"/>
      <c r="O37" s="22"/>
      <c r="P37" s="22"/>
    </row>
    <row r="38" spans="1:16" ht="39" customHeight="1" x14ac:dyDescent="0.15">
      <c r="A38" s="22"/>
      <c r="B38" s="35"/>
      <c r="C38" s="1148" t="s">
        <v>533</v>
      </c>
      <c r="D38" s="1149"/>
      <c r="E38" s="1150"/>
      <c r="F38" s="36">
        <v>0.69</v>
      </c>
      <c r="G38" s="37">
        <v>0.61</v>
      </c>
      <c r="H38" s="37">
        <v>0.42</v>
      </c>
      <c r="I38" s="37">
        <v>0.96</v>
      </c>
      <c r="J38" s="38">
        <v>1.57</v>
      </c>
      <c r="K38" s="22"/>
      <c r="L38" s="22"/>
      <c r="M38" s="22"/>
      <c r="N38" s="22"/>
      <c r="O38" s="22"/>
      <c r="P38" s="22"/>
    </row>
    <row r="39" spans="1:16" ht="39" customHeight="1" x14ac:dyDescent="0.15">
      <c r="A39" s="22"/>
      <c r="B39" s="35"/>
      <c r="C39" s="1148" t="s">
        <v>534</v>
      </c>
      <c r="D39" s="1149"/>
      <c r="E39" s="1150"/>
      <c r="F39" s="36">
        <v>0.03</v>
      </c>
      <c r="G39" s="37">
        <v>0.45</v>
      </c>
      <c r="H39" s="37">
        <v>0.24</v>
      </c>
      <c r="I39" s="37">
        <v>0.43</v>
      </c>
      <c r="J39" s="38">
        <v>0.74</v>
      </c>
      <c r="K39" s="22"/>
      <c r="L39" s="22"/>
      <c r="M39" s="22"/>
      <c r="N39" s="22"/>
      <c r="O39" s="22"/>
      <c r="P39" s="22"/>
    </row>
    <row r="40" spans="1:16" ht="39" customHeight="1" x14ac:dyDescent="0.15">
      <c r="A40" s="22"/>
      <c r="B40" s="35"/>
      <c r="C40" s="1148" t="s">
        <v>535</v>
      </c>
      <c r="D40" s="1149"/>
      <c r="E40" s="1150"/>
      <c r="F40" s="36">
        <v>0.21</v>
      </c>
      <c r="G40" s="37">
        <v>0.11</v>
      </c>
      <c r="H40" s="37">
        <v>0.24</v>
      </c>
      <c r="I40" s="37">
        <v>0.14000000000000001</v>
      </c>
      <c r="J40" s="38">
        <v>7.0000000000000007E-2</v>
      </c>
      <c r="K40" s="22"/>
      <c r="L40" s="22"/>
      <c r="M40" s="22"/>
      <c r="N40" s="22"/>
      <c r="O40" s="22"/>
      <c r="P40" s="22"/>
    </row>
    <row r="41" spans="1:16" ht="39" customHeight="1" x14ac:dyDescent="0.15">
      <c r="A41" s="22"/>
      <c r="B41" s="35"/>
      <c r="C41" s="1148" t="s">
        <v>536</v>
      </c>
      <c r="D41" s="1149"/>
      <c r="E41" s="1150"/>
      <c r="F41" s="36">
        <v>0.01</v>
      </c>
      <c r="G41" s="37">
        <v>0.01</v>
      </c>
      <c r="H41" s="37">
        <v>0.01</v>
      </c>
      <c r="I41" s="37">
        <v>0</v>
      </c>
      <c r="J41" s="38">
        <v>0.01</v>
      </c>
      <c r="K41" s="22"/>
      <c r="L41" s="22"/>
      <c r="M41" s="22"/>
      <c r="N41" s="22"/>
      <c r="O41" s="22"/>
      <c r="P41" s="22"/>
    </row>
    <row r="42" spans="1:16" ht="39" customHeight="1" x14ac:dyDescent="0.15">
      <c r="A42" s="22"/>
      <c r="B42" s="39"/>
      <c r="C42" s="1148" t="s">
        <v>537</v>
      </c>
      <c r="D42" s="1149"/>
      <c r="E42" s="1150"/>
      <c r="F42" s="36" t="s">
        <v>482</v>
      </c>
      <c r="G42" s="37" t="s">
        <v>482</v>
      </c>
      <c r="H42" s="37" t="s">
        <v>482</v>
      </c>
      <c r="I42" s="37" t="s">
        <v>538</v>
      </c>
      <c r="J42" s="38" t="s">
        <v>482</v>
      </c>
      <c r="K42" s="22"/>
      <c r="L42" s="22"/>
      <c r="M42" s="22"/>
      <c r="N42" s="22"/>
      <c r="O42" s="22"/>
      <c r="P42" s="22"/>
    </row>
    <row r="43" spans="1:16" ht="39" customHeight="1" thickBot="1" x14ac:dyDescent="0.2">
      <c r="A43" s="22"/>
      <c r="B43" s="40"/>
      <c r="C43" s="1151" t="s">
        <v>539</v>
      </c>
      <c r="D43" s="1152"/>
      <c r="E43" s="1153"/>
      <c r="F43" s="41">
        <v>0.05</v>
      </c>
      <c r="G43" s="42">
        <v>0.1</v>
      </c>
      <c r="H43" s="42">
        <v>0.04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3397</v>
      </c>
      <c r="L45" s="60">
        <v>3455</v>
      </c>
      <c r="M45" s="60">
        <v>3462</v>
      </c>
      <c r="N45" s="60">
        <v>3358</v>
      </c>
      <c r="O45" s="61">
        <v>3308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x14ac:dyDescent="0.15">
      <c r="A48" s="48"/>
      <c r="B48" s="1166"/>
      <c r="C48" s="1167"/>
      <c r="D48" s="62"/>
      <c r="E48" s="1158" t="s">
        <v>15</v>
      </c>
      <c r="F48" s="1158"/>
      <c r="G48" s="1158"/>
      <c r="H48" s="1158"/>
      <c r="I48" s="1158"/>
      <c r="J48" s="1159"/>
      <c r="K48" s="63">
        <v>755</v>
      </c>
      <c r="L48" s="64">
        <v>784</v>
      </c>
      <c r="M48" s="64">
        <v>680</v>
      </c>
      <c r="N48" s="64">
        <v>632</v>
      </c>
      <c r="O48" s="65">
        <v>658</v>
      </c>
      <c r="P48" s="48"/>
      <c r="Q48" s="48"/>
      <c r="R48" s="48"/>
      <c r="S48" s="48"/>
      <c r="T48" s="48"/>
      <c r="U48" s="48"/>
    </row>
    <row r="49" spans="1:21" ht="30.75" customHeight="1" x14ac:dyDescent="0.15">
      <c r="A49" s="48"/>
      <c r="B49" s="1166"/>
      <c r="C49" s="1167"/>
      <c r="D49" s="62"/>
      <c r="E49" s="1158" t="s">
        <v>16</v>
      </c>
      <c r="F49" s="1158"/>
      <c r="G49" s="1158"/>
      <c r="H49" s="1158"/>
      <c r="I49" s="1158"/>
      <c r="J49" s="1159"/>
      <c r="K49" s="63">
        <v>341</v>
      </c>
      <c r="L49" s="64">
        <v>316</v>
      </c>
      <c r="M49" s="64">
        <v>283</v>
      </c>
      <c r="N49" s="64">
        <v>206</v>
      </c>
      <c r="O49" s="65">
        <v>240</v>
      </c>
      <c r="P49" s="48"/>
      <c r="Q49" s="48"/>
      <c r="R49" s="48"/>
      <c r="S49" s="48"/>
      <c r="T49" s="48"/>
      <c r="U49" s="48"/>
    </row>
    <row r="50" spans="1:21" ht="30.75" customHeight="1" x14ac:dyDescent="0.15">
      <c r="A50" s="48"/>
      <c r="B50" s="1166"/>
      <c r="C50" s="1167"/>
      <c r="D50" s="62"/>
      <c r="E50" s="1158" t="s">
        <v>17</v>
      </c>
      <c r="F50" s="1158"/>
      <c r="G50" s="1158"/>
      <c r="H50" s="1158"/>
      <c r="I50" s="1158"/>
      <c r="J50" s="1159"/>
      <c r="K50" s="63">
        <v>29</v>
      </c>
      <c r="L50" s="64">
        <v>23</v>
      </c>
      <c r="M50" s="64">
        <v>18</v>
      </c>
      <c r="N50" s="64">
        <v>14</v>
      </c>
      <c r="O50" s="65">
        <v>12</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2767</v>
      </c>
      <c r="L52" s="64">
        <v>3025</v>
      </c>
      <c r="M52" s="64">
        <v>3125</v>
      </c>
      <c r="N52" s="64">
        <v>2952</v>
      </c>
      <c r="O52" s="65">
        <v>2955</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1755</v>
      </c>
      <c r="L53" s="69">
        <v>1553</v>
      </c>
      <c r="M53" s="69">
        <v>1318</v>
      </c>
      <c r="N53" s="69">
        <v>1258</v>
      </c>
      <c r="O53" s="70">
        <v>1263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31079</v>
      </c>
      <c r="J41" s="83">
        <v>30273</v>
      </c>
      <c r="K41" s="83">
        <v>30430</v>
      </c>
      <c r="L41" s="83">
        <v>30335</v>
      </c>
      <c r="M41" s="84">
        <v>31124</v>
      </c>
    </row>
    <row r="42" spans="2:13" ht="27.75" customHeight="1" x14ac:dyDescent="0.15">
      <c r="B42" s="1174"/>
      <c r="C42" s="1175"/>
      <c r="D42" s="85"/>
      <c r="E42" s="1178" t="s">
        <v>26</v>
      </c>
      <c r="F42" s="1178"/>
      <c r="G42" s="1178"/>
      <c r="H42" s="1179"/>
      <c r="I42" s="86">
        <v>82</v>
      </c>
      <c r="J42" s="87">
        <v>77</v>
      </c>
      <c r="K42" s="87">
        <v>46</v>
      </c>
      <c r="L42" s="87">
        <v>31</v>
      </c>
      <c r="M42" s="88">
        <v>20</v>
      </c>
    </row>
    <row r="43" spans="2:13" ht="27.75" customHeight="1" x14ac:dyDescent="0.15">
      <c r="B43" s="1174"/>
      <c r="C43" s="1175"/>
      <c r="D43" s="85"/>
      <c r="E43" s="1178" t="s">
        <v>27</v>
      </c>
      <c r="F43" s="1178"/>
      <c r="G43" s="1178"/>
      <c r="H43" s="1179"/>
      <c r="I43" s="86">
        <v>10978</v>
      </c>
      <c r="J43" s="87">
        <v>10866</v>
      </c>
      <c r="K43" s="87">
        <v>9945</v>
      </c>
      <c r="L43" s="87">
        <v>9072</v>
      </c>
      <c r="M43" s="88">
        <v>7665</v>
      </c>
    </row>
    <row r="44" spans="2:13" ht="27.75" customHeight="1" x14ac:dyDescent="0.15">
      <c r="B44" s="1174"/>
      <c r="C44" s="1175"/>
      <c r="D44" s="85"/>
      <c r="E44" s="1178" t="s">
        <v>28</v>
      </c>
      <c r="F44" s="1178"/>
      <c r="G44" s="1178"/>
      <c r="H44" s="1179"/>
      <c r="I44" s="86">
        <v>1875</v>
      </c>
      <c r="J44" s="87">
        <v>1968</v>
      </c>
      <c r="K44" s="87">
        <v>1913</v>
      </c>
      <c r="L44" s="87">
        <v>1861</v>
      </c>
      <c r="M44" s="88">
        <v>1982</v>
      </c>
    </row>
    <row r="45" spans="2:13" ht="27.75" customHeight="1" x14ac:dyDescent="0.15">
      <c r="B45" s="1174"/>
      <c r="C45" s="1175"/>
      <c r="D45" s="85"/>
      <c r="E45" s="1178" t="s">
        <v>29</v>
      </c>
      <c r="F45" s="1178"/>
      <c r="G45" s="1178"/>
      <c r="H45" s="1179"/>
      <c r="I45" s="86">
        <v>4872</v>
      </c>
      <c r="J45" s="87">
        <v>4962</v>
      </c>
      <c r="K45" s="87">
        <v>4137</v>
      </c>
      <c r="L45" s="87">
        <v>3743</v>
      </c>
      <c r="M45" s="88">
        <v>2286</v>
      </c>
    </row>
    <row r="46" spans="2:13" ht="27.75" customHeight="1" x14ac:dyDescent="0.15">
      <c r="B46" s="1174"/>
      <c r="C46" s="1175"/>
      <c r="D46" s="89"/>
      <c r="E46" s="1178" t="s">
        <v>30</v>
      </c>
      <c r="F46" s="1178"/>
      <c r="G46" s="1178"/>
      <c r="H46" s="1179"/>
      <c r="I46" s="86" t="s">
        <v>482</v>
      </c>
      <c r="J46" s="87" t="s">
        <v>482</v>
      </c>
      <c r="K46" s="87" t="s">
        <v>482</v>
      </c>
      <c r="L46" s="87" t="s">
        <v>482</v>
      </c>
      <c r="M46" s="88" t="s">
        <v>482</v>
      </c>
    </row>
    <row r="47" spans="2:13" ht="27.75" customHeight="1" x14ac:dyDescent="0.15">
      <c r="B47" s="1174"/>
      <c r="C47" s="1175"/>
      <c r="D47" s="90"/>
      <c r="E47" s="1188" t="s">
        <v>31</v>
      </c>
      <c r="F47" s="1189"/>
      <c r="G47" s="1189"/>
      <c r="H47" s="1190"/>
      <c r="I47" s="86" t="s">
        <v>482</v>
      </c>
      <c r="J47" s="87" t="s">
        <v>482</v>
      </c>
      <c r="K47" s="87" t="s">
        <v>482</v>
      </c>
      <c r="L47" s="87" t="s">
        <v>482</v>
      </c>
      <c r="M47" s="88" t="s">
        <v>482</v>
      </c>
    </row>
    <row r="48" spans="2:13" ht="27.75" customHeight="1" x14ac:dyDescent="0.15">
      <c r="B48" s="1174"/>
      <c r="C48" s="1175"/>
      <c r="D48" s="85"/>
      <c r="E48" s="1178" t="s">
        <v>32</v>
      </c>
      <c r="F48" s="1178"/>
      <c r="G48" s="1178"/>
      <c r="H48" s="1179"/>
      <c r="I48" s="86" t="s">
        <v>482</v>
      </c>
      <c r="J48" s="87" t="s">
        <v>482</v>
      </c>
      <c r="K48" s="87" t="s">
        <v>482</v>
      </c>
      <c r="L48" s="87" t="s">
        <v>482</v>
      </c>
      <c r="M48" s="88" t="s">
        <v>482</v>
      </c>
    </row>
    <row r="49" spans="2:13" ht="27.75" customHeight="1" x14ac:dyDescent="0.15">
      <c r="B49" s="1176"/>
      <c r="C49" s="1177"/>
      <c r="D49" s="85"/>
      <c r="E49" s="1178" t="s">
        <v>33</v>
      </c>
      <c r="F49" s="1178"/>
      <c r="G49" s="1178"/>
      <c r="H49" s="1179"/>
      <c r="I49" s="86" t="s">
        <v>482</v>
      </c>
      <c r="J49" s="87" t="s">
        <v>482</v>
      </c>
      <c r="K49" s="87" t="s">
        <v>482</v>
      </c>
      <c r="L49" s="87" t="s">
        <v>482</v>
      </c>
      <c r="M49" s="88" t="s">
        <v>482</v>
      </c>
    </row>
    <row r="50" spans="2:13" ht="27.75" customHeight="1" x14ac:dyDescent="0.15">
      <c r="B50" s="1172" t="s">
        <v>34</v>
      </c>
      <c r="C50" s="1173"/>
      <c r="D50" s="91"/>
      <c r="E50" s="1178" t="s">
        <v>35</v>
      </c>
      <c r="F50" s="1178"/>
      <c r="G50" s="1178"/>
      <c r="H50" s="1179"/>
      <c r="I50" s="86">
        <v>8153</v>
      </c>
      <c r="J50" s="87">
        <v>9081</v>
      </c>
      <c r="K50" s="87">
        <v>9226</v>
      </c>
      <c r="L50" s="87">
        <v>9577</v>
      </c>
      <c r="M50" s="88">
        <v>9284</v>
      </c>
    </row>
    <row r="51" spans="2:13" ht="27.75" customHeight="1" x14ac:dyDescent="0.15">
      <c r="B51" s="1174"/>
      <c r="C51" s="1175"/>
      <c r="D51" s="85"/>
      <c r="E51" s="1178" t="s">
        <v>36</v>
      </c>
      <c r="F51" s="1178"/>
      <c r="G51" s="1178"/>
      <c r="H51" s="1179"/>
      <c r="I51" s="86">
        <v>3688</v>
      </c>
      <c r="J51" s="87">
        <v>3093</v>
      </c>
      <c r="K51" s="87">
        <v>3011</v>
      </c>
      <c r="L51" s="87">
        <v>5817</v>
      </c>
      <c r="M51" s="88">
        <v>1524</v>
      </c>
    </row>
    <row r="52" spans="2:13" ht="27.75" customHeight="1" x14ac:dyDescent="0.15">
      <c r="B52" s="1176"/>
      <c r="C52" s="1177"/>
      <c r="D52" s="85"/>
      <c r="E52" s="1178" t="s">
        <v>37</v>
      </c>
      <c r="F52" s="1178"/>
      <c r="G52" s="1178"/>
      <c r="H52" s="1179"/>
      <c r="I52" s="86">
        <v>28493</v>
      </c>
      <c r="J52" s="87">
        <v>28689</v>
      </c>
      <c r="K52" s="87">
        <v>29107</v>
      </c>
      <c r="L52" s="87">
        <v>28263</v>
      </c>
      <c r="M52" s="88">
        <v>29867</v>
      </c>
    </row>
    <row r="53" spans="2:13" ht="27.75" customHeight="1" thickBot="1" x14ac:dyDescent="0.2">
      <c r="B53" s="1180" t="s">
        <v>38</v>
      </c>
      <c r="C53" s="1181"/>
      <c r="D53" s="92"/>
      <c r="E53" s="1182" t="s">
        <v>39</v>
      </c>
      <c r="F53" s="1182"/>
      <c r="G53" s="1182"/>
      <c r="H53" s="1183"/>
      <c r="I53" s="93">
        <v>8552</v>
      </c>
      <c r="J53" s="94">
        <v>7283</v>
      </c>
      <c r="K53" s="94">
        <v>5127</v>
      </c>
      <c r="L53" s="94">
        <v>1387</v>
      </c>
      <c r="M53" s="95">
        <v>2401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58422</v>
      </c>
      <c r="E3" s="118"/>
      <c r="F3" s="119">
        <v>50880</v>
      </c>
      <c r="G3" s="120"/>
      <c r="H3" s="121"/>
    </row>
    <row r="4" spans="1:8" x14ac:dyDescent="0.15">
      <c r="A4" s="122"/>
      <c r="B4" s="123"/>
      <c r="C4" s="124"/>
      <c r="D4" s="125">
        <v>27770</v>
      </c>
      <c r="E4" s="126"/>
      <c r="F4" s="127">
        <v>26879</v>
      </c>
      <c r="G4" s="128"/>
      <c r="H4" s="129"/>
    </row>
    <row r="5" spans="1:8" x14ac:dyDescent="0.15">
      <c r="A5" s="110" t="s">
        <v>515</v>
      </c>
      <c r="B5" s="115"/>
      <c r="C5" s="116"/>
      <c r="D5" s="117">
        <v>73459</v>
      </c>
      <c r="E5" s="118"/>
      <c r="F5" s="119">
        <v>63956</v>
      </c>
      <c r="G5" s="120"/>
      <c r="H5" s="121"/>
    </row>
    <row r="6" spans="1:8" x14ac:dyDescent="0.15">
      <c r="A6" s="122"/>
      <c r="B6" s="123"/>
      <c r="C6" s="124"/>
      <c r="D6" s="125">
        <v>37789</v>
      </c>
      <c r="E6" s="126"/>
      <c r="F6" s="127">
        <v>29239</v>
      </c>
      <c r="G6" s="128"/>
      <c r="H6" s="129"/>
    </row>
    <row r="7" spans="1:8" x14ac:dyDescent="0.15">
      <c r="A7" s="110" t="s">
        <v>516</v>
      </c>
      <c r="B7" s="115"/>
      <c r="C7" s="116"/>
      <c r="D7" s="117">
        <v>89462</v>
      </c>
      <c r="E7" s="118"/>
      <c r="F7" s="119">
        <v>66255</v>
      </c>
      <c r="G7" s="120"/>
      <c r="H7" s="121"/>
    </row>
    <row r="8" spans="1:8" x14ac:dyDescent="0.15">
      <c r="A8" s="122"/>
      <c r="B8" s="123"/>
      <c r="C8" s="124"/>
      <c r="D8" s="125">
        <v>57481</v>
      </c>
      <c r="E8" s="126"/>
      <c r="F8" s="127">
        <v>31822</v>
      </c>
      <c r="G8" s="128"/>
      <c r="H8" s="129"/>
    </row>
    <row r="9" spans="1:8" x14ac:dyDescent="0.15">
      <c r="A9" s="110" t="s">
        <v>517</v>
      </c>
      <c r="B9" s="115"/>
      <c r="C9" s="116"/>
      <c r="D9" s="117">
        <v>66360</v>
      </c>
      <c r="E9" s="118"/>
      <c r="F9" s="119">
        <v>92247</v>
      </c>
      <c r="G9" s="120"/>
      <c r="H9" s="121"/>
    </row>
    <row r="10" spans="1:8" x14ac:dyDescent="0.15">
      <c r="A10" s="122"/>
      <c r="B10" s="123"/>
      <c r="C10" s="124"/>
      <c r="D10" s="125">
        <v>40045</v>
      </c>
      <c r="E10" s="126"/>
      <c r="F10" s="127">
        <v>37204</v>
      </c>
      <c r="G10" s="128"/>
      <c r="H10" s="129"/>
    </row>
    <row r="11" spans="1:8" x14ac:dyDescent="0.15">
      <c r="A11" s="110" t="s">
        <v>518</v>
      </c>
      <c r="B11" s="115"/>
      <c r="C11" s="116"/>
      <c r="D11" s="117">
        <v>98418</v>
      </c>
      <c r="E11" s="118"/>
      <c r="F11" s="119">
        <v>67319</v>
      </c>
      <c r="G11" s="120"/>
      <c r="H11" s="121"/>
    </row>
    <row r="12" spans="1:8" x14ac:dyDescent="0.15">
      <c r="A12" s="122"/>
      <c r="B12" s="123"/>
      <c r="C12" s="130"/>
      <c r="D12" s="125">
        <v>53368</v>
      </c>
      <c r="E12" s="126"/>
      <c r="F12" s="127">
        <v>38101</v>
      </c>
      <c r="G12" s="128"/>
      <c r="H12" s="129"/>
    </row>
    <row r="13" spans="1:8" x14ac:dyDescent="0.15">
      <c r="A13" s="110"/>
      <c r="B13" s="115"/>
      <c r="C13" s="131"/>
      <c r="D13" s="132">
        <v>77224</v>
      </c>
      <c r="E13" s="133"/>
      <c r="F13" s="134">
        <v>68131</v>
      </c>
      <c r="G13" s="135"/>
      <c r="H13" s="121"/>
    </row>
    <row r="14" spans="1:8" x14ac:dyDescent="0.15">
      <c r="A14" s="122"/>
      <c r="B14" s="123"/>
      <c r="C14" s="124"/>
      <c r="D14" s="125">
        <v>43291</v>
      </c>
      <c r="E14" s="126"/>
      <c r="F14" s="127">
        <v>32649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5.08</v>
      </c>
      <c r="C19" s="136">
        <f>ROUND(VALUE(SUBSTITUTE(実質収支比率等に係る経年分析!G$48,"▲","-")),2)</f>
        <v>6.78</v>
      </c>
      <c r="D19" s="136">
        <f>ROUND(VALUE(SUBSTITUTE(実質収支比率等に係る経年分析!H$48,"▲","-")),2)</f>
        <v>5.98</v>
      </c>
      <c r="E19" s="136">
        <f>ROUND(VALUE(SUBSTITUTE(実質収支比率等に係る経年分析!I$48,"▲","-")),2)</f>
        <v>6.06</v>
      </c>
      <c r="F19" s="136">
        <f>ROUND(VALUE(SUBSTITUTE(実質収支比率等に係る経年分析!J$48,"▲","-")),2)</f>
        <v>6.41</v>
      </c>
    </row>
    <row r="20" spans="1:11" x14ac:dyDescent="0.15">
      <c r="A20" s="136" t="s">
        <v>44</v>
      </c>
      <c r="B20" s="136">
        <f>ROUND(VALUE(SUBSTITUTE(実質収支比率等に係る経年分析!F$47,"▲","-")),2)</f>
        <v>28.27</v>
      </c>
      <c r="C20" s="136">
        <f>ROUND(VALUE(SUBSTITUTE(実質収支比率等に係る経年分析!G$47,"▲","-")),2)</f>
        <v>30.41</v>
      </c>
      <c r="D20" s="136">
        <f>ROUND(VALUE(SUBSTITUTE(実質収支比率等に係る経年分析!H$47,"▲","-")),2)</f>
        <v>33.9</v>
      </c>
      <c r="E20" s="136">
        <f>ROUND(VALUE(SUBSTITUTE(実質収支比率等に係る経年分析!I$47,"▲","-")),2)</f>
        <v>35.51</v>
      </c>
      <c r="F20" s="136">
        <f>ROUND(VALUE(SUBSTITUTE(実質収支比率等に係る経年分析!J$47,"▲","-")),2)</f>
        <v>34.340000000000003</v>
      </c>
    </row>
    <row r="21" spans="1:11" x14ac:dyDescent="0.15">
      <c r="A21" s="136" t="s">
        <v>45</v>
      </c>
      <c r="B21" s="136">
        <f>IF(ISNUMBER(VALUE(SUBSTITUTE(実質収支比率等に係る経年分析!F$49,"▲","-"))),ROUND(VALUE(SUBSTITUTE(実質収支比率等に係る経年分析!F$49,"▲","-")),2),NA())</f>
        <v>2.63</v>
      </c>
      <c r="C21" s="136">
        <f>IF(ISNUMBER(VALUE(SUBSTITUTE(実質収支比率等に係る経年分析!G$49,"▲","-"))),ROUND(VALUE(SUBSTITUTE(実質収支比率等に係る経年分析!G$49,"▲","-")),2),NA())</f>
        <v>5.93</v>
      </c>
      <c r="D21" s="136">
        <f>IF(ISNUMBER(VALUE(SUBSTITUTE(実質収支比率等に係る経年分析!H$49,"▲","-"))),ROUND(VALUE(SUBSTITUTE(実質収支比率等に係る経年分析!H$49,"▲","-")),2),NA())</f>
        <v>2.66</v>
      </c>
      <c r="E21" s="136">
        <f>IF(ISNUMBER(VALUE(SUBSTITUTE(実質収支比率等に係る経年分析!I$49,"▲","-"))),ROUND(VALUE(SUBSTITUTE(実質収支比率等に係る経年分析!I$49,"▲","-")),2),NA())</f>
        <v>2.13</v>
      </c>
      <c r="F21" s="136">
        <f>IF(ISNUMBER(VALUE(SUBSTITUTE(実質収支比率等に係る経年分析!J$49,"▲","-"))),ROUND(VALUE(SUBSTITUTE(実質収支比率等に係る経年分析!J$49,"▲","-")),2),NA())</f>
        <v>-1.4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f>IF(ROUND(VALUE(SUBSTITUTE(連結実質赤字比率に係る赤字・黒字の構成分析!I$42,"▲", "-")), 2) &lt; 0, ABS(ROUND(VALUE(SUBSTITUTE(連結実質赤字比率に係る赤字・黒字の構成分析!I$42,"▲", "-")), 2)), NA())</f>
        <v>0.05</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玉名市浄化槽整備事業特別会計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九州新幹線渇水等被害対策事業特別会計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玉名市農業集落排水事業会計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0.74</v>
      </c>
    </row>
    <row r="32" spans="1:11" x14ac:dyDescent="0.15">
      <c r="A32" s="137" t="str">
        <f>IF(連結実質赤字比率に係る赤字・黒字の構成分析!C$38="",NA(),連結実質赤字比率に係る赤字・黒字の構成分析!C$38)</f>
        <v>玉名市介護保険事業特別会計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1.57</v>
      </c>
    </row>
    <row r="33" spans="1:16" x14ac:dyDescent="0.15">
      <c r="A33" s="137" t="str">
        <f>IF(連結実質赤字比率に係る赤字・黒字の構成分析!C$37="",NA(),連結実質赤字比率に係る赤字・黒字の構成分析!C$37)</f>
        <v>玉名市国民健康保険事業特別会計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0.88</v>
      </c>
      <c r="D33" s="137">
        <f>IF(ROUND(VALUE(SUBSTITUTE(連結実質赤字比率に係る赤字・黒字の構成分析!G$37,"▲", "-")), 2) &lt; 0, ABS(ROUND(VALUE(SUBSTITUTE(連結実質赤字比率に係る赤字・黒字の構成分析!G$37,"▲", "-")), 2)), NA())</f>
        <v>0.57999999999999996</v>
      </c>
      <c r="E33" s="137" t="e">
        <f>IF(ROUND(VALUE(SUBSTITUTE(連結実質赤字比率に係る赤字・黒字の構成分析!G$37,"▲", "-")), 2) &gt;= 0, ABS(ROUND(VALUE(SUBSTITUTE(連結実質赤字比率に係る赤字・黒字の構成分析!G$37,"▲", "-")), 2)), NA())</f>
        <v>#N/A</v>
      </c>
      <c r="F33" s="137">
        <f>IF(ROUND(VALUE(SUBSTITUTE(連結実質赤字比率に係る赤字・黒字の構成分析!H$37,"▲", "-")), 2) &lt; 0, ABS(ROUND(VALUE(SUBSTITUTE(連結実質赤字比率に係る赤字・黒字の構成分析!H$37,"▲", "-")), 2)), NA())</f>
        <v>0.96</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3.46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4.8600000000000003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5.91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6.33</v>
      </c>
    </row>
    <row r="35" spans="1:16" x14ac:dyDescent="0.15">
      <c r="A35" s="137" t="str">
        <f>IF(連結実質赤字比率に係る赤字・黒字の構成分析!C$35="",NA(),連結実質赤字比率に係る赤字・黒字の構成分析!C$35)</f>
        <v>玉名市公共下水道事業会計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8.07</v>
      </c>
    </row>
    <row r="36" spans="1:16" x14ac:dyDescent="0.15">
      <c r="A36" s="137" t="str">
        <f>IF(連結実質赤字比率に係る赤字・黒字の構成分析!C$34="",NA(),連結実質赤字比率に係る赤字・黒字の構成分析!C$34)</f>
        <v>玉名市水道事業会計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2767</v>
      </c>
      <c r="E42" s="138"/>
      <c r="F42" s="138"/>
      <c r="G42" s="138">
        <f>'実質公債費比率（分子）の構造'!L$52</f>
        <v>3025</v>
      </c>
      <c r="H42" s="138"/>
      <c r="I42" s="138"/>
      <c r="J42" s="138">
        <f>'実質公債費比率（分子）の構造'!M$52</f>
        <v>3125</v>
      </c>
      <c r="K42" s="138"/>
      <c r="L42" s="138"/>
      <c r="M42" s="138">
        <f>'実質公債費比率（分子）の構造'!N$52</f>
        <v>2952</v>
      </c>
      <c r="N42" s="138"/>
      <c r="O42" s="138"/>
      <c r="P42" s="138">
        <f>'実質公債費比率（分子）の構造'!O$52</f>
        <v>2955</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29</v>
      </c>
      <c r="C44" s="138"/>
      <c r="D44" s="138"/>
      <c r="E44" s="138">
        <f>'実質公債費比率（分子）の構造'!L$50</f>
        <v>23</v>
      </c>
      <c r="F44" s="138"/>
      <c r="G44" s="138"/>
      <c r="H44" s="138">
        <f>'実質公債費比率（分子）の構造'!M$50</f>
        <v>18</v>
      </c>
      <c r="I44" s="138"/>
      <c r="J44" s="138"/>
      <c r="K44" s="138">
        <f>'実質公債費比率（分子）の構造'!N$50</f>
        <v>14</v>
      </c>
      <c r="L44" s="138"/>
      <c r="M44" s="138"/>
      <c r="N44" s="138">
        <f>'実質公債費比率（分子）の構造'!O$50</f>
        <v>12</v>
      </c>
      <c r="O44" s="138"/>
      <c r="P44" s="138"/>
    </row>
    <row r="45" spans="1:16" x14ac:dyDescent="0.15">
      <c r="A45" s="138" t="s">
        <v>55</v>
      </c>
      <c r="B45" s="138">
        <f>'実質公債費比率（分子）の構造'!K$49</f>
        <v>341</v>
      </c>
      <c r="C45" s="138"/>
      <c r="D45" s="138"/>
      <c r="E45" s="138">
        <f>'実質公債費比率（分子）の構造'!L$49</f>
        <v>316</v>
      </c>
      <c r="F45" s="138"/>
      <c r="G45" s="138"/>
      <c r="H45" s="138">
        <f>'実質公債費比率（分子）の構造'!M$49</f>
        <v>283</v>
      </c>
      <c r="I45" s="138"/>
      <c r="J45" s="138"/>
      <c r="K45" s="138">
        <f>'実質公債費比率（分子）の構造'!N$49</f>
        <v>206</v>
      </c>
      <c r="L45" s="138"/>
      <c r="M45" s="138"/>
      <c r="N45" s="138">
        <f>'実質公債費比率（分子）の構造'!O$49</f>
        <v>240</v>
      </c>
      <c r="O45" s="138"/>
      <c r="P45" s="138"/>
    </row>
    <row r="46" spans="1:16" x14ac:dyDescent="0.15">
      <c r="A46" s="138" t="s">
        <v>56</v>
      </c>
      <c r="B46" s="138">
        <f>'実質公債費比率（分子）の構造'!K$48</f>
        <v>755</v>
      </c>
      <c r="C46" s="138"/>
      <c r="D46" s="138"/>
      <c r="E46" s="138">
        <f>'実質公債費比率（分子）の構造'!L$48</f>
        <v>784</v>
      </c>
      <c r="F46" s="138"/>
      <c r="G46" s="138"/>
      <c r="H46" s="138">
        <f>'実質公債費比率（分子）の構造'!M$48</f>
        <v>680</v>
      </c>
      <c r="I46" s="138"/>
      <c r="J46" s="138"/>
      <c r="K46" s="138">
        <f>'実質公債費比率（分子）の構造'!N$48</f>
        <v>632</v>
      </c>
      <c r="L46" s="138"/>
      <c r="M46" s="138"/>
      <c r="N46" s="138">
        <f>'実質公債費比率（分子）の構造'!O$48</f>
        <v>658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3397</v>
      </c>
      <c r="C49" s="138"/>
      <c r="D49" s="138"/>
      <c r="E49" s="138">
        <f>'実質公債費比率（分子）の構造'!L$45</f>
        <v>3455</v>
      </c>
      <c r="F49" s="138"/>
      <c r="G49" s="138"/>
      <c r="H49" s="138">
        <f>'実質公債費比率（分子）の構造'!M$45</f>
        <v>3462</v>
      </c>
      <c r="I49" s="138"/>
      <c r="J49" s="138"/>
      <c r="K49" s="138">
        <f>'実質公債費比率（分子）の構造'!N$45</f>
        <v>3358</v>
      </c>
      <c r="L49" s="138"/>
      <c r="M49" s="138"/>
      <c r="N49" s="138">
        <f>'実質公債費比率（分子）の構造'!O$45</f>
        <v>3308</v>
      </c>
      <c r="O49" s="138"/>
      <c r="P49" s="138"/>
    </row>
    <row r="50" spans="1:16" x14ac:dyDescent="0.15">
      <c r="A50" s="138" t="s">
        <v>60</v>
      </c>
      <c r="B50" s="138" t="e">
        <f>NA()</f>
        <v>#N/A</v>
      </c>
      <c r="C50" s="138">
        <f>IF(ISNUMBER('実質公債費比率（分子）の構造'!K$53),'実質公債費比率（分子）の構造'!K$53,NA())</f>
        <v>1755</v>
      </c>
      <c r="D50" s="138" t="e">
        <f>NA()</f>
        <v>#N/A</v>
      </c>
      <c r="E50" s="138" t="e">
        <f>NA()</f>
        <v>#N/A</v>
      </c>
      <c r="F50" s="138">
        <f>IF(ISNUMBER('実質公債費比率（分子）の構造'!L$53),'実質公債費比率（分子）の構造'!L$53,NA())</f>
        <v>1553</v>
      </c>
      <c r="G50" s="138" t="e">
        <f>NA()</f>
        <v>#N/A</v>
      </c>
      <c r="H50" s="138" t="e">
        <f>NA()</f>
        <v>#N/A</v>
      </c>
      <c r="I50" s="138">
        <f>IF(ISNUMBER('実質公債費比率（分子）の構造'!M$53),'実質公債費比率（分子）の構造'!M$53,NA())</f>
        <v>1318</v>
      </c>
      <c r="J50" s="138" t="e">
        <f>NA()</f>
        <v>#N/A</v>
      </c>
      <c r="K50" s="138" t="e">
        <f>NA()</f>
        <v>#N/A</v>
      </c>
      <c r="L50" s="138">
        <f>IF(ISNUMBER('実質公債費比率（分子）の構造'!N$53),'実質公債費比率（分子）の構造'!N$53,NA())</f>
        <v>1258</v>
      </c>
      <c r="M50" s="138" t="e">
        <f>NA()</f>
        <v>#N/A</v>
      </c>
      <c r="N50" s="138" t="e">
        <f>NA()</f>
        <v>#N/A</v>
      </c>
      <c r="O50" s="138">
        <f>IF(ISNUMBER('実質公債費比率（分子）の構造'!O$53),'実質公債費比率（分子）の構造'!O$53,NA())</f>
        <v>1263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28493</v>
      </c>
      <c r="E56" s="137"/>
      <c r="F56" s="137"/>
      <c r="G56" s="137">
        <f>'将来負担比率（分子）の構造'!J$52</f>
        <v>28689</v>
      </c>
      <c r="H56" s="137"/>
      <c r="I56" s="137"/>
      <c r="J56" s="137">
        <f>'将来負担比率（分子）の構造'!K$52</f>
        <v>29107</v>
      </c>
      <c r="K56" s="137"/>
      <c r="L56" s="137"/>
      <c r="M56" s="137">
        <f>'将来負担比率（分子）の構造'!L$52</f>
        <v>28263</v>
      </c>
      <c r="N56" s="137"/>
      <c r="O56" s="137"/>
      <c r="P56" s="137">
        <f>'将来負担比率（分子）の構造'!M$52</f>
        <v>29867</v>
      </c>
    </row>
    <row r="57" spans="1:16" x14ac:dyDescent="0.15">
      <c r="A57" s="137" t="s">
        <v>36</v>
      </c>
      <c r="B57" s="137"/>
      <c r="C57" s="137"/>
      <c r="D57" s="137">
        <f>'将来負担比率（分子）の構造'!I$51</f>
        <v>3688</v>
      </c>
      <c r="E57" s="137"/>
      <c r="F57" s="137"/>
      <c r="G57" s="137">
        <f>'将来負担比率（分子）の構造'!J$51</f>
        <v>3093</v>
      </c>
      <c r="H57" s="137"/>
      <c r="I57" s="137"/>
      <c r="J57" s="137">
        <f>'将来負担比率（分子）の構造'!K$51</f>
        <v>3011</v>
      </c>
      <c r="K57" s="137"/>
      <c r="L57" s="137"/>
      <c r="M57" s="137">
        <f>'将来負担比率（分子）の構造'!L$51</f>
        <v>5817</v>
      </c>
      <c r="N57" s="137"/>
      <c r="O57" s="137"/>
      <c r="P57" s="137">
        <f>'将来負担比率（分子）の構造'!M$51</f>
        <v>1524</v>
      </c>
    </row>
    <row r="58" spans="1:16" x14ac:dyDescent="0.15">
      <c r="A58" s="137" t="s">
        <v>35</v>
      </c>
      <c r="B58" s="137"/>
      <c r="C58" s="137"/>
      <c r="D58" s="137">
        <f>'将来負担比率（分子）の構造'!I$50</f>
        <v>8153</v>
      </c>
      <c r="E58" s="137"/>
      <c r="F58" s="137"/>
      <c r="G58" s="137">
        <f>'将来負担比率（分子）の構造'!J$50</f>
        <v>9081</v>
      </c>
      <c r="H58" s="137"/>
      <c r="I58" s="137"/>
      <c r="J58" s="137">
        <f>'将来負担比率（分子）の構造'!K$50</f>
        <v>9226</v>
      </c>
      <c r="K58" s="137"/>
      <c r="L58" s="137"/>
      <c r="M58" s="137">
        <f>'将来負担比率（分子）の構造'!L$50</f>
        <v>9577</v>
      </c>
      <c r="N58" s="137"/>
      <c r="O58" s="137"/>
      <c r="P58" s="137">
        <f>'将来負担比率（分子）の構造'!M$50</f>
        <v>9284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4872</v>
      </c>
      <c r="C62" s="137"/>
      <c r="D62" s="137"/>
      <c r="E62" s="137">
        <f>'将来負担比率（分子）の構造'!J$45</f>
        <v>4962</v>
      </c>
      <c r="F62" s="137"/>
      <c r="G62" s="137"/>
      <c r="H62" s="137">
        <f>'将来負担比率（分子）の構造'!K$45</f>
        <v>4137</v>
      </c>
      <c r="I62" s="137"/>
      <c r="J62" s="137"/>
      <c r="K62" s="137">
        <f>'将来負担比率（分子）の構造'!L$45</f>
        <v>3743</v>
      </c>
      <c r="L62" s="137"/>
      <c r="M62" s="137"/>
      <c r="N62" s="137">
        <f>'将来負担比率（分子）の構造'!M$45</f>
        <v>2286</v>
      </c>
      <c r="O62" s="137"/>
      <c r="P62" s="137"/>
    </row>
    <row r="63" spans="1:16" x14ac:dyDescent="0.15">
      <c r="A63" s="137" t="s">
        <v>28</v>
      </c>
      <c r="B63" s="137">
        <f>'将来負担比率（分子）の構造'!I$44</f>
        <v>1875</v>
      </c>
      <c r="C63" s="137"/>
      <c r="D63" s="137"/>
      <c r="E63" s="137">
        <f>'将来負担比率（分子）の構造'!J$44</f>
        <v>1968</v>
      </c>
      <c r="F63" s="137"/>
      <c r="G63" s="137"/>
      <c r="H63" s="137">
        <f>'将来負担比率（分子）の構造'!K$44</f>
        <v>1913</v>
      </c>
      <c r="I63" s="137"/>
      <c r="J63" s="137"/>
      <c r="K63" s="137">
        <f>'将来負担比率（分子）の構造'!L$44</f>
        <v>1861</v>
      </c>
      <c r="L63" s="137"/>
      <c r="M63" s="137"/>
      <c r="N63" s="137">
        <f>'将来負担比率（分子）の構造'!M$44</f>
        <v>1982</v>
      </c>
      <c r="O63" s="137"/>
      <c r="P63" s="137"/>
    </row>
    <row r="64" spans="1:16" x14ac:dyDescent="0.15">
      <c r="A64" s="137" t="s">
        <v>27</v>
      </c>
      <c r="B64" s="137">
        <f>'将来負担比率（分子）の構造'!I$43</f>
        <v>10978</v>
      </c>
      <c r="C64" s="137"/>
      <c r="D64" s="137"/>
      <c r="E64" s="137">
        <f>'将来負担比率（分子）の構造'!J$43</f>
        <v>10866</v>
      </c>
      <c r="F64" s="137"/>
      <c r="G64" s="137"/>
      <c r="H64" s="137">
        <f>'将来負担比率（分子）の構造'!K$43</f>
        <v>9945</v>
      </c>
      <c r="I64" s="137"/>
      <c r="J64" s="137"/>
      <c r="K64" s="137">
        <f>'将来負担比率（分子）の構造'!L$43</f>
        <v>9072</v>
      </c>
      <c r="L64" s="137"/>
      <c r="M64" s="137"/>
      <c r="N64" s="137">
        <f>'将来負担比率（分子）の構造'!M$43</f>
        <v>7665</v>
      </c>
      <c r="O64" s="137"/>
      <c r="P64" s="137"/>
    </row>
    <row r="65" spans="1:16" x14ac:dyDescent="0.15">
      <c r="A65" s="137" t="s">
        <v>26</v>
      </c>
      <c r="B65" s="137">
        <f>'将来負担比率（分子）の構造'!I$42</f>
        <v>82</v>
      </c>
      <c r="C65" s="137"/>
      <c r="D65" s="137"/>
      <c r="E65" s="137">
        <f>'将来負担比率（分子）の構造'!J$42</f>
        <v>77</v>
      </c>
      <c r="F65" s="137"/>
      <c r="G65" s="137"/>
      <c r="H65" s="137">
        <f>'将来負担比率（分子）の構造'!K$42</f>
        <v>46</v>
      </c>
      <c r="I65" s="137"/>
      <c r="J65" s="137"/>
      <c r="K65" s="137">
        <f>'将来負担比率（分子）の構造'!L$42</f>
        <v>31</v>
      </c>
      <c r="L65" s="137"/>
      <c r="M65" s="137"/>
      <c r="N65" s="137">
        <f>'将来負担比率（分子）の構造'!M$42</f>
        <v>20</v>
      </c>
      <c r="O65" s="137"/>
      <c r="P65" s="137"/>
    </row>
    <row r="66" spans="1:16" x14ac:dyDescent="0.15">
      <c r="A66" s="137" t="s">
        <v>25</v>
      </c>
      <c r="B66" s="137">
        <f>'将来負担比率（分子）の構造'!I$41</f>
        <v>31079</v>
      </c>
      <c r="C66" s="137"/>
      <c r="D66" s="137"/>
      <c r="E66" s="137">
        <f>'将来負担比率（分子）の構造'!J$41</f>
        <v>30273</v>
      </c>
      <c r="F66" s="137"/>
      <c r="G66" s="137"/>
      <c r="H66" s="137">
        <f>'将来負担比率（分子）の構造'!K$41</f>
        <v>30430</v>
      </c>
      <c r="I66" s="137"/>
      <c r="J66" s="137"/>
      <c r="K66" s="137">
        <f>'将来負担比率（分子）の構造'!L$41</f>
        <v>30335</v>
      </c>
      <c r="L66" s="137"/>
      <c r="M66" s="137"/>
      <c r="N66" s="137">
        <f>'将来負担比率（分子）の構造'!M$41</f>
        <v>31124</v>
      </c>
      <c r="O66" s="137"/>
      <c r="P66" s="137"/>
    </row>
    <row r="67" spans="1:16" x14ac:dyDescent="0.15">
      <c r="A67" s="137" t="s">
        <v>64</v>
      </c>
      <c r="B67" s="137" t="e">
        <f>NA()</f>
        <v>#N/A</v>
      </c>
      <c r="C67" s="137">
        <f>IF(ISNUMBER('将来負担比率（分子）の構造'!I$53), IF('将来負担比率（分子）の構造'!I$53 &lt; 0, 0, '将来負担比率（分子）の構造'!I$53), NA())</f>
        <v>8552</v>
      </c>
      <c r="D67" s="137" t="e">
        <f>NA()</f>
        <v>#N/A</v>
      </c>
      <c r="E67" s="137" t="e">
        <f>NA()</f>
        <v>#N/A</v>
      </c>
      <c r="F67" s="137">
        <f>IF(ISNUMBER('将来負担比率（分子）の構造'!J$53), IF('将来負担比率（分子）の構造'!J$53 &lt; 0, 0, '将来負担比率（分子）の構造'!J$53), NA())</f>
        <v>7283</v>
      </c>
      <c r="G67" s="137" t="e">
        <f>NA()</f>
        <v>#N/A</v>
      </c>
      <c r="H67" s="137" t="e">
        <f>NA()</f>
        <v>#N/A</v>
      </c>
      <c r="I67" s="137">
        <f>IF(ISNUMBER('将来負担比率（分子）の構造'!K$53), IF('将来負担比率（分子）の構造'!K$53 &lt; 0, 0, '将来負担比率（分子）の構造'!K$53), NA())</f>
        <v>5127</v>
      </c>
      <c r="J67" s="137" t="e">
        <f>NA()</f>
        <v>#N/A</v>
      </c>
      <c r="K67" s="137" t="e">
        <f>NA()</f>
        <v>#N/A</v>
      </c>
      <c r="L67" s="137">
        <f>IF(ISNUMBER('将来負担比率（分子）の構造'!L$53), IF('将来負担比率（分子）の構造'!L$53 &lt; 0, 0, '将来負担比率（分子）の構造'!L$53), NA())</f>
        <v>1387</v>
      </c>
      <c r="M67" s="137" t="e">
        <f>NA()</f>
        <v>#N/A</v>
      </c>
      <c r="N67" s="137" t="e">
        <f>NA()</f>
        <v>#N/A</v>
      </c>
      <c r="O67" s="137">
        <f>IF(ISNUMBER('将来負担比率（分子）の構造'!M$53), IF('将来負担比率（分子）の構造'!M$53 &lt; 0, 0, '将来負担比率（分子）の構造'!M$53), NA())</f>
        <v>2401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6822981</v>
      </c>
      <c r="S5" s="641"/>
      <c r="T5" s="641"/>
      <c r="U5" s="641"/>
      <c r="V5" s="641"/>
      <c r="W5" s="641"/>
      <c r="X5" s="641"/>
      <c r="Y5" s="688"/>
      <c r="Z5" s="701">
        <v>19.600000000000001</v>
      </c>
      <c r="AA5" s="701"/>
      <c r="AB5" s="701"/>
      <c r="AC5" s="701"/>
      <c r="AD5" s="702">
        <v>6665122</v>
      </c>
      <c r="AE5" s="702"/>
      <c r="AF5" s="702"/>
      <c r="AG5" s="702"/>
      <c r="AH5" s="702"/>
      <c r="AI5" s="702"/>
      <c r="AJ5" s="702"/>
      <c r="AK5" s="702"/>
      <c r="AL5" s="689">
        <v>38.200000000000003</v>
      </c>
      <c r="AM5" s="658"/>
      <c r="AN5" s="658"/>
      <c r="AO5" s="690"/>
      <c r="AP5" s="677" t="s">
        <v>210</v>
      </c>
      <c r="AQ5" s="678"/>
      <c r="AR5" s="678"/>
      <c r="AS5" s="678"/>
      <c r="AT5" s="678"/>
      <c r="AU5" s="678"/>
      <c r="AV5" s="678"/>
      <c r="AW5" s="678"/>
      <c r="AX5" s="678"/>
      <c r="AY5" s="678"/>
      <c r="AZ5" s="678"/>
      <c r="BA5" s="678"/>
      <c r="BB5" s="678"/>
      <c r="BC5" s="678"/>
      <c r="BD5" s="678"/>
      <c r="BE5" s="678"/>
      <c r="BF5" s="679"/>
      <c r="BG5" s="590">
        <v>6649857</v>
      </c>
      <c r="BH5" s="591"/>
      <c r="BI5" s="591"/>
      <c r="BJ5" s="591"/>
      <c r="BK5" s="591"/>
      <c r="BL5" s="591"/>
      <c r="BM5" s="591"/>
      <c r="BN5" s="592"/>
      <c r="BO5" s="643">
        <v>97.5</v>
      </c>
      <c r="BP5" s="643"/>
      <c r="BQ5" s="643"/>
      <c r="BR5" s="643"/>
      <c r="BS5" s="644">
        <v>113711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275217</v>
      </c>
      <c r="S6" s="591"/>
      <c r="T6" s="591"/>
      <c r="U6" s="591"/>
      <c r="V6" s="591"/>
      <c r="W6" s="591"/>
      <c r="X6" s="591"/>
      <c r="Y6" s="592"/>
      <c r="Z6" s="643">
        <v>0.8</v>
      </c>
      <c r="AA6" s="643"/>
      <c r="AB6" s="643"/>
      <c r="AC6" s="643"/>
      <c r="AD6" s="644">
        <v>275217</v>
      </c>
      <c r="AE6" s="644"/>
      <c r="AF6" s="644"/>
      <c r="AG6" s="644"/>
      <c r="AH6" s="644"/>
      <c r="AI6" s="644"/>
      <c r="AJ6" s="644"/>
      <c r="AK6" s="644"/>
      <c r="AL6" s="613">
        <v>1.6</v>
      </c>
      <c r="AM6" s="645"/>
      <c r="AN6" s="645"/>
      <c r="AO6" s="646"/>
      <c r="AP6" s="587" t="s">
        <v>215</v>
      </c>
      <c r="AQ6" s="588"/>
      <c r="AR6" s="588"/>
      <c r="AS6" s="588"/>
      <c r="AT6" s="588"/>
      <c r="AU6" s="588"/>
      <c r="AV6" s="588"/>
      <c r="AW6" s="588"/>
      <c r="AX6" s="588"/>
      <c r="AY6" s="588"/>
      <c r="AZ6" s="588"/>
      <c r="BA6" s="588"/>
      <c r="BB6" s="588"/>
      <c r="BC6" s="588"/>
      <c r="BD6" s="588"/>
      <c r="BE6" s="588"/>
      <c r="BF6" s="589"/>
      <c r="BG6" s="590">
        <v>6649857</v>
      </c>
      <c r="BH6" s="591"/>
      <c r="BI6" s="591"/>
      <c r="BJ6" s="591"/>
      <c r="BK6" s="591"/>
      <c r="BL6" s="591"/>
      <c r="BM6" s="591"/>
      <c r="BN6" s="592"/>
      <c r="BO6" s="643">
        <v>97.5</v>
      </c>
      <c r="BP6" s="643"/>
      <c r="BQ6" s="643"/>
      <c r="BR6" s="643"/>
      <c r="BS6" s="644">
        <v>113711</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254732</v>
      </c>
      <c r="CS6" s="591"/>
      <c r="CT6" s="591"/>
      <c r="CU6" s="591"/>
      <c r="CV6" s="591"/>
      <c r="CW6" s="591"/>
      <c r="CX6" s="591"/>
      <c r="CY6" s="592"/>
      <c r="CZ6" s="643">
        <v>0.8</v>
      </c>
      <c r="DA6" s="643"/>
      <c r="DB6" s="643"/>
      <c r="DC6" s="643"/>
      <c r="DD6" s="596" t="s">
        <v>217</v>
      </c>
      <c r="DE6" s="591"/>
      <c r="DF6" s="591"/>
      <c r="DG6" s="591"/>
      <c r="DH6" s="591"/>
      <c r="DI6" s="591"/>
      <c r="DJ6" s="591"/>
      <c r="DK6" s="591"/>
      <c r="DL6" s="591"/>
      <c r="DM6" s="591"/>
      <c r="DN6" s="591"/>
      <c r="DO6" s="591"/>
      <c r="DP6" s="592"/>
      <c r="DQ6" s="596">
        <v>254732</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6134</v>
      </c>
      <c r="S7" s="591"/>
      <c r="T7" s="591"/>
      <c r="U7" s="591"/>
      <c r="V7" s="591"/>
      <c r="W7" s="591"/>
      <c r="X7" s="591"/>
      <c r="Y7" s="592"/>
      <c r="Z7" s="643">
        <v>0</v>
      </c>
      <c r="AA7" s="643"/>
      <c r="AB7" s="643"/>
      <c r="AC7" s="643"/>
      <c r="AD7" s="644">
        <v>6134</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3049902</v>
      </c>
      <c r="BH7" s="591"/>
      <c r="BI7" s="591"/>
      <c r="BJ7" s="591"/>
      <c r="BK7" s="591"/>
      <c r="BL7" s="591"/>
      <c r="BM7" s="591"/>
      <c r="BN7" s="592"/>
      <c r="BO7" s="643">
        <v>44.7</v>
      </c>
      <c r="BP7" s="643"/>
      <c r="BQ7" s="643"/>
      <c r="BR7" s="643"/>
      <c r="BS7" s="644">
        <v>113711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3469086</v>
      </c>
      <c r="CS7" s="591"/>
      <c r="CT7" s="591"/>
      <c r="CU7" s="591"/>
      <c r="CV7" s="591"/>
      <c r="CW7" s="591"/>
      <c r="CX7" s="591"/>
      <c r="CY7" s="592"/>
      <c r="CZ7" s="643">
        <v>10.5</v>
      </c>
      <c r="DA7" s="643"/>
      <c r="DB7" s="643"/>
      <c r="DC7" s="643"/>
      <c r="DD7" s="596">
        <v>335614</v>
      </c>
      <c r="DE7" s="591"/>
      <c r="DF7" s="591"/>
      <c r="DG7" s="591"/>
      <c r="DH7" s="591"/>
      <c r="DI7" s="591"/>
      <c r="DJ7" s="591"/>
      <c r="DK7" s="591"/>
      <c r="DL7" s="591"/>
      <c r="DM7" s="591"/>
      <c r="DN7" s="591"/>
      <c r="DO7" s="591"/>
      <c r="DP7" s="592"/>
      <c r="DQ7" s="596">
        <v>3017114</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14147</v>
      </c>
      <c r="S8" s="591"/>
      <c r="T8" s="591"/>
      <c r="U8" s="591"/>
      <c r="V8" s="591"/>
      <c r="W8" s="591"/>
      <c r="X8" s="591"/>
      <c r="Y8" s="592"/>
      <c r="Z8" s="643">
        <v>0</v>
      </c>
      <c r="AA8" s="643"/>
      <c r="AB8" s="643"/>
      <c r="AC8" s="643"/>
      <c r="AD8" s="644">
        <v>14147</v>
      </c>
      <c r="AE8" s="644"/>
      <c r="AF8" s="644"/>
      <c r="AG8" s="644"/>
      <c r="AH8" s="644"/>
      <c r="AI8" s="644"/>
      <c r="AJ8" s="644"/>
      <c r="AK8" s="644"/>
      <c r="AL8" s="613">
        <v>0.1</v>
      </c>
      <c r="AM8" s="645"/>
      <c r="AN8" s="645"/>
      <c r="AO8" s="646"/>
      <c r="AP8" s="587" t="s">
        <v>222</v>
      </c>
      <c r="AQ8" s="588"/>
      <c r="AR8" s="588"/>
      <c r="AS8" s="588"/>
      <c r="AT8" s="588"/>
      <c r="AU8" s="588"/>
      <c r="AV8" s="588"/>
      <c r="AW8" s="588"/>
      <c r="AX8" s="588"/>
      <c r="AY8" s="588"/>
      <c r="AZ8" s="588"/>
      <c r="BA8" s="588"/>
      <c r="BB8" s="588"/>
      <c r="BC8" s="588"/>
      <c r="BD8" s="588"/>
      <c r="BE8" s="588"/>
      <c r="BF8" s="589"/>
      <c r="BG8" s="590">
        <v>99890</v>
      </c>
      <c r="BH8" s="591"/>
      <c r="BI8" s="591"/>
      <c r="BJ8" s="591"/>
      <c r="BK8" s="591"/>
      <c r="BL8" s="591"/>
      <c r="BM8" s="591"/>
      <c r="BN8" s="592"/>
      <c r="BO8" s="643">
        <v>1.5</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11950709</v>
      </c>
      <c r="CS8" s="591"/>
      <c r="CT8" s="591"/>
      <c r="CU8" s="591"/>
      <c r="CV8" s="591"/>
      <c r="CW8" s="591"/>
      <c r="CX8" s="591"/>
      <c r="CY8" s="592"/>
      <c r="CZ8" s="643">
        <v>36.1</v>
      </c>
      <c r="DA8" s="643"/>
      <c r="DB8" s="643"/>
      <c r="DC8" s="643"/>
      <c r="DD8" s="596">
        <v>213223</v>
      </c>
      <c r="DE8" s="591"/>
      <c r="DF8" s="591"/>
      <c r="DG8" s="591"/>
      <c r="DH8" s="591"/>
      <c r="DI8" s="591"/>
      <c r="DJ8" s="591"/>
      <c r="DK8" s="591"/>
      <c r="DL8" s="591"/>
      <c r="DM8" s="591"/>
      <c r="DN8" s="591"/>
      <c r="DO8" s="591"/>
      <c r="DP8" s="592"/>
      <c r="DQ8" s="596">
        <v>6240943</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10290</v>
      </c>
      <c r="S9" s="591"/>
      <c r="T9" s="591"/>
      <c r="U9" s="591"/>
      <c r="V9" s="591"/>
      <c r="W9" s="591"/>
      <c r="X9" s="591"/>
      <c r="Y9" s="592"/>
      <c r="Z9" s="643">
        <v>0</v>
      </c>
      <c r="AA9" s="643"/>
      <c r="AB9" s="643"/>
      <c r="AC9" s="643"/>
      <c r="AD9" s="644">
        <v>10290</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2376265</v>
      </c>
      <c r="BH9" s="591"/>
      <c r="BI9" s="591"/>
      <c r="BJ9" s="591"/>
      <c r="BK9" s="591"/>
      <c r="BL9" s="591"/>
      <c r="BM9" s="591"/>
      <c r="BN9" s="592"/>
      <c r="BO9" s="643">
        <v>34.799999999999997</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2283427</v>
      </c>
      <c r="CS9" s="591"/>
      <c r="CT9" s="591"/>
      <c r="CU9" s="591"/>
      <c r="CV9" s="591"/>
      <c r="CW9" s="591"/>
      <c r="CX9" s="591"/>
      <c r="CY9" s="592"/>
      <c r="CZ9" s="643">
        <v>6.9</v>
      </c>
      <c r="DA9" s="643"/>
      <c r="DB9" s="643"/>
      <c r="DC9" s="643"/>
      <c r="DD9" s="596">
        <v>60206</v>
      </c>
      <c r="DE9" s="591"/>
      <c r="DF9" s="591"/>
      <c r="DG9" s="591"/>
      <c r="DH9" s="591"/>
      <c r="DI9" s="591"/>
      <c r="DJ9" s="591"/>
      <c r="DK9" s="591"/>
      <c r="DL9" s="591"/>
      <c r="DM9" s="591"/>
      <c r="DN9" s="591"/>
      <c r="DO9" s="591"/>
      <c r="DP9" s="592"/>
      <c r="DQ9" s="596">
        <v>2073283</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1114909</v>
      </c>
      <c r="S10" s="591"/>
      <c r="T10" s="591"/>
      <c r="U10" s="591"/>
      <c r="V10" s="591"/>
      <c r="W10" s="591"/>
      <c r="X10" s="591"/>
      <c r="Y10" s="592"/>
      <c r="Z10" s="643">
        <v>3.2</v>
      </c>
      <c r="AA10" s="643"/>
      <c r="AB10" s="643"/>
      <c r="AC10" s="643"/>
      <c r="AD10" s="644">
        <v>1114909</v>
      </c>
      <c r="AE10" s="644"/>
      <c r="AF10" s="644"/>
      <c r="AG10" s="644"/>
      <c r="AH10" s="644"/>
      <c r="AI10" s="644"/>
      <c r="AJ10" s="644"/>
      <c r="AK10" s="644"/>
      <c r="AL10" s="613">
        <v>6.4</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171476</v>
      </c>
      <c r="BH10" s="591"/>
      <c r="BI10" s="591"/>
      <c r="BJ10" s="591"/>
      <c r="BK10" s="591"/>
      <c r="BL10" s="591"/>
      <c r="BM10" s="591"/>
      <c r="BN10" s="592"/>
      <c r="BO10" s="643">
        <v>2.5</v>
      </c>
      <c r="BP10" s="643"/>
      <c r="BQ10" s="643"/>
      <c r="BR10" s="643"/>
      <c r="BS10" s="596">
        <v>33977</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v>19894</v>
      </c>
      <c r="S11" s="591"/>
      <c r="T11" s="591"/>
      <c r="U11" s="591"/>
      <c r="V11" s="591"/>
      <c r="W11" s="591"/>
      <c r="X11" s="591"/>
      <c r="Y11" s="592"/>
      <c r="Z11" s="643">
        <v>0.1</v>
      </c>
      <c r="AA11" s="643"/>
      <c r="AB11" s="643"/>
      <c r="AC11" s="643"/>
      <c r="AD11" s="644">
        <v>19894</v>
      </c>
      <c r="AE11" s="644"/>
      <c r="AF11" s="644"/>
      <c r="AG11" s="644"/>
      <c r="AH11" s="644"/>
      <c r="AI11" s="644"/>
      <c r="AJ11" s="644"/>
      <c r="AK11" s="644"/>
      <c r="AL11" s="613">
        <v>0.1</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402271</v>
      </c>
      <c r="BH11" s="591"/>
      <c r="BI11" s="591"/>
      <c r="BJ11" s="591"/>
      <c r="BK11" s="591"/>
      <c r="BL11" s="591"/>
      <c r="BM11" s="591"/>
      <c r="BN11" s="592"/>
      <c r="BO11" s="643">
        <v>5.9</v>
      </c>
      <c r="BP11" s="643"/>
      <c r="BQ11" s="643"/>
      <c r="BR11" s="643"/>
      <c r="BS11" s="596">
        <v>79734</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3497396</v>
      </c>
      <c r="CS11" s="591"/>
      <c r="CT11" s="591"/>
      <c r="CU11" s="591"/>
      <c r="CV11" s="591"/>
      <c r="CW11" s="591"/>
      <c r="CX11" s="591"/>
      <c r="CY11" s="592"/>
      <c r="CZ11" s="643">
        <v>10.6</v>
      </c>
      <c r="DA11" s="643"/>
      <c r="DB11" s="643"/>
      <c r="DC11" s="643"/>
      <c r="DD11" s="596">
        <v>2660745</v>
      </c>
      <c r="DE11" s="591"/>
      <c r="DF11" s="591"/>
      <c r="DG11" s="591"/>
      <c r="DH11" s="591"/>
      <c r="DI11" s="591"/>
      <c r="DJ11" s="591"/>
      <c r="DK11" s="591"/>
      <c r="DL11" s="591"/>
      <c r="DM11" s="591"/>
      <c r="DN11" s="591"/>
      <c r="DO11" s="591"/>
      <c r="DP11" s="592"/>
      <c r="DQ11" s="596">
        <v>756594</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2901359</v>
      </c>
      <c r="BH12" s="591"/>
      <c r="BI12" s="591"/>
      <c r="BJ12" s="591"/>
      <c r="BK12" s="591"/>
      <c r="BL12" s="591"/>
      <c r="BM12" s="591"/>
      <c r="BN12" s="592"/>
      <c r="BO12" s="643">
        <v>42.5</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477465</v>
      </c>
      <c r="CS12" s="591"/>
      <c r="CT12" s="591"/>
      <c r="CU12" s="591"/>
      <c r="CV12" s="591"/>
      <c r="CW12" s="591"/>
      <c r="CX12" s="591"/>
      <c r="CY12" s="592"/>
      <c r="CZ12" s="643">
        <v>1.4</v>
      </c>
      <c r="DA12" s="643"/>
      <c r="DB12" s="643"/>
      <c r="DC12" s="643"/>
      <c r="DD12" s="596">
        <v>14164</v>
      </c>
      <c r="DE12" s="591"/>
      <c r="DF12" s="591"/>
      <c r="DG12" s="591"/>
      <c r="DH12" s="591"/>
      <c r="DI12" s="591"/>
      <c r="DJ12" s="591"/>
      <c r="DK12" s="591"/>
      <c r="DL12" s="591"/>
      <c r="DM12" s="591"/>
      <c r="DN12" s="591"/>
      <c r="DO12" s="591"/>
      <c r="DP12" s="592"/>
      <c r="DQ12" s="596">
        <v>342125</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46467</v>
      </c>
      <c r="S13" s="591"/>
      <c r="T13" s="591"/>
      <c r="U13" s="591"/>
      <c r="V13" s="591"/>
      <c r="W13" s="591"/>
      <c r="X13" s="591"/>
      <c r="Y13" s="592"/>
      <c r="Z13" s="643">
        <v>0.1</v>
      </c>
      <c r="AA13" s="643"/>
      <c r="AB13" s="643"/>
      <c r="AC13" s="643"/>
      <c r="AD13" s="644">
        <v>46467</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2899041</v>
      </c>
      <c r="BH13" s="591"/>
      <c r="BI13" s="591"/>
      <c r="BJ13" s="591"/>
      <c r="BK13" s="591"/>
      <c r="BL13" s="591"/>
      <c r="BM13" s="591"/>
      <c r="BN13" s="592"/>
      <c r="BO13" s="643">
        <v>42.5</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2807123</v>
      </c>
      <c r="CS13" s="591"/>
      <c r="CT13" s="591"/>
      <c r="CU13" s="591"/>
      <c r="CV13" s="591"/>
      <c r="CW13" s="591"/>
      <c r="CX13" s="591"/>
      <c r="CY13" s="592"/>
      <c r="CZ13" s="643">
        <v>8.5</v>
      </c>
      <c r="DA13" s="643"/>
      <c r="DB13" s="643"/>
      <c r="DC13" s="643"/>
      <c r="DD13" s="596">
        <v>1470763</v>
      </c>
      <c r="DE13" s="591"/>
      <c r="DF13" s="591"/>
      <c r="DG13" s="591"/>
      <c r="DH13" s="591"/>
      <c r="DI13" s="591"/>
      <c r="DJ13" s="591"/>
      <c r="DK13" s="591"/>
      <c r="DL13" s="591"/>
      <c r="DM13" s="591"/>
      <c r="DN13" s="591"/>
      <c r="DO13" s="591"/>
      <c r="DP13" s="592"/>
      <c r="DQ13" s="596">
        <v>1535390</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223934</v>
      </c>
      <c r="BH14" s="591"/>
      <c r="BI14" s="591"/>
      <c r="BJ14" s="591"/>
      <c r="BK14" s="591"/>
      <c r="BL14" s="591"/>
      <c r="BM14" s="591"/>
      <c r="BN14" s="592"/>
      <c r="BO14" s="643">
        <v>3.3</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1027541</v>
      </c>
      <c r="CS14" s="591"/>
      <c r="CT14" s="591"/>
      <c r="CU14" s="591"/>
      <c r="CV14" s="591"/>
      <c r="CW14" s="591"/>
      <c r="CX14" s="591"/>
      <c r="CY14" s="592"/>
      <c r="CZ14" s="643">
        <v>3.1</v>
      </c>
      <c r="DA14" s="643"/>
      <c r="DB14" s="643"/>
      <c r="DC14" s="643"/>
      <c r="DD14" s="596">
        <v>61460</v>
      </c>
      <c r="DE14" s="591"/>
      <c r="DF14" s="591"/>
      <c r="DG14" s="591"/>
      <c r="DH14" s="591"/>
      <c r="DI14" s="591"/>
      <c r="DJ14" s="591"/>
      <c r="DK14" s="591"/>
      <c r="DL14" s="591"/>
      <c r="DM14" s="591"/>
      <c r="DN14" s="591"/>
      <c r="DO14" s="591"/>
      <c r="DP14" s="592"/>
      <c r="DQ14" s="596">
        <v>990571</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30111</v>
      </c>
      <c r="S15" s="591"/>
      <c r="T15" s="591"/>
      <c r="U15" s="591"/>
      <c r="V15" s="591"/>
      <c r="W15" s="591"/>
      <c r="X15" s="591"/>
      <c r="Y15" s="592"/>
      <c r="Z15" s="643">
        <v>0.1</v>
      </c>
      <c r="AA15" s="643"/>
      <c r="AB15" s="643"/>
      <c r="AC15" s="643"/>
      <c r="AD15" s="644">
        <v>30111</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474662</v>
      </c>
      <c r="BH15" s="591"/>
      <c r="BI15" s="591"/>
      <c r="BJ15" s="591"/>
      <c r="BK15" s="591"/>
      <c r="BL15" s="591"/>
      <c r="BM15" s="591"/>
      <c r="BN15" s="592"/>
      <c r="BO15" s="643">
        <v>7</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3512208</v>
      </c>
      <c r="CS15" s="591"/>
      <c r="CT15" s="591"/>
      <c r="CU15" s="591"/>
      <c r="CV15" s="591"/>
      <c r="CW15" s="591"/>
      <c r="CX15" s="591"/>
      <c r="CY15" s="592"/>
      <c r="CZ15" s="643">
        <v>10.6</v>
      </c>
      <c r="DA15" s="643"/>
      <c r="DB15" s="643"/>
      <c r="DC15" s="643"/>
      <c r="DD15" s="596">
        <v>1837374</v>
      </c>
      <c r="DE15" s="591"/>
      <c r="DF15" s="591"/>
      <c r="DG15" s="591"/>
      <c r="DH15" s="591"/>
      <c r="DI15" s="591"/>
      <c r="DJ15" s="591"/>
      <c r="DK15" s="591"/>
      <c r="DL15" s="591"/>
      <c r="DM15" s="591"/>
      <c r="DN15" s="591"/>
      <c r="DO15" s="591"/>
      <c r="DP15" s="592"/>
      <c r="DQ15" s="596">
        <v>1730760</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10490021</v>
      </c>
      <c r="S16" s="591"/>
      <c r="T16" s="591"/>
      <c r="U16" s="591"/>
      <c r="V16" s="591"/>
      <c r="W16" s="591"/>
      <c r="X16" s="591"/>
      <c r="Y16" s="592"/>
      <c r="Z16" s="643">
        <v>30.2</v>
      </c>
      <c r="AA16" s="643"/>
      <c r="AB16" s="643"/>
      <c r="AC16" s="643"/>
      <c r="AD16" s="644">
        <v>9233194</v>
      </c>
      <c r="AE16" s="644"/>
      <c r="AF16" s="644"/>
      <c r="AG16" s="644"/>
      <c r="AH16" s="644"/>
      <c r="AI16" s="644"/>
      <c r="AJ16" s="644"/>
      <c r="AK16" s="644"/>
      <c r="AL16" s="613">
        <v>52.9</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487500</v>
      </c>
      <c r="CS16" s="591"/>
      <c r="CT16" s="591"/>
      <c r="CU16" s="591"/>
      <c r="CV16" s="591"/>
      <c r="CW16" s="591"/>
      <c r="CX16" s="591"/>
      <c r="CY16" s="592"/>
      <c r="CZ16" s="643">
        <v>1.5</v>
      </c>
      <c r="DA16" s="643"/>
      <c r="DB16" s="643"/>
      <c r="DC16" s="643"/>
      <c r="DD16" s="596" t="s">
        <v>112</v>
      </c>
      <c r="DE16" s="591"/>
      <c r="DF16" s="591"/>
      <c r="DG16" s="591"/>
      <c r="DH16" s="591"/>
      <c r="DI16" s="591"/>
      <c r="DJ16" s="591"/>
      <c r="DK16" s="591"/>
      <c r="DL16" s="591"/>
      <c r="DM16" s="591"/>
      <c r="DN16" s="591"/>
      <c r="DO16" s="591"/>
      <c r="DP16" s="592"/>
      <c r="DQ16" s="596">
        <v>334057</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9233194</v>
      </c>
      <c r="S17" s="591"/>
      <c r="T17" s="591"/>
      <c r="U17" s="591"/>
      <c r="V17" s="591"/>
      <c r="W17" s="591"/>
      <c r="X17" s="591"/>
      <c r="Y17" s="592"/>
      <c r="Z17" s="643">
        <v>26.6</v>
      </c>
      <c r="AA17" s="643"/>
      <c r="AB17" s="643"/>
      <c r="AC17" s="643"/>
      <c r="AD17" s="644">
        <v>9233194</v>
      </c>
      <c r="AE17" s="644"/>
      <c r="AF17" s="644"/>
      <c r="AG17" s="644"/>
      <c r="AH17" s="644"/>
      <c r="AI17" s="644"/>
      <c r="AJ17" s="644"/>
      <c r="AK17" s="644"/>
      <c r="AL17" s="613">
        <v>52.9</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3308577</v>
      </c>
      <c r="CS17" s="591"/>
      <c r="CT17" s="591"/>
      <c r="CU17" s="591"/>
      <c r="CV17" s="591"/>
      <c r="CW17" s="591"/>
      <c r="CX17" s="591"/>
      <c r="CY17" s="592"/>
      <c r="CZ17" s="643">
        <v>10</v>
      </c>
      <c r="DA17" s="643"/>
      <c r="DB17" s="643"/>
      <c r="DC17" s="643"/>
      <c r="DD17" s="596" t="s">
        <v>112</v>
      </c>
      <c r="DE17" s="591"/>
      <c r="DF17" s="591"/>
      <c r="DG17" s="591"/>
      <c r="DH17" s="591"/>
      <c r="DI17" s="591"/>
      <c r="DJ17" s="591"/>
      <c r="DK17" s="591"/>
      <c r="DL17" s="591"/>
      <c r="DM17" s="591"/>
      <c r="DN17" s="591"/>
      <c r="DO17" s="591"/>
      <c r="DP17" s="592"/>
      <c r="DQ17" s="596">
        <v>3259348</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1256827</v>
      </c>
      <c r="S18" s="591"/>
      <c r="T18" s="591"/>
      <c r="U18" s="591"/>
      <c r="V18" s="591"/>
      <c r="W18" s="591"/>
      <c r="X18" s="591"/>
      <c r="Y18" s="592"/>
      <c r="Z18" s="643">
        <v>3.6</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173124</v>
      </c>
      <c r="BH19" s="591"/>
      <c r="BI19" s="591"/>
      <c r="BJ19" s="591"/>
      <c r="BK19" s="591"/>
      <c r="BL19" s="591"/>
      <c r="BM19" s="591"/>
      <c r="BN19" s="592"/>
      <c r="BO19" s="643">
        <v>2.5</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18830171</v>
      </c>
      <c r="S20" s="591"/>
      <c r="T20" s="591"/>
      <c r="U20" s="591"/>
      <c r="V20" s="591"/>
      <c r="W20" s="591"/>
      <c r="X20" s="591"/>
      <c r="Y20" s="592"/>
      <c r="Z20" s="643">
        <v>54.2</v>
      </c>
      <c r="AA20" s="643"/>
      <c r="AB20" s="643"/>
      <c r="AC20" s="643"/>
      <c r="AD20" s="644">
        <v>17415485</v>
      </c>
      <c r="AE20" s="644"/>
      <c r="AF20" s="644"/>
      <c r="AG20" s="644"/>
      <c r="AH20" s="644"/>
      <c r="AI20" s="644"/>
      <c r="AJ20" s="644"/>
      <c r="AK20" s="644"/>
      <c r="AL20" s="613">
        <v>99.8</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173124</v>
      </c>
      <c r="BH20" s="591"/>
      <c r="BI20" s="591"/>
      <c r="BJ20" s="591"/>
      <c r="BK20" s="591"/>
      <c r="BL20" s="591"/>
      <c r="BM20" s="591"/>
      <c r="BN20" s="592"/>
      <c r="BO20" s="643">
        <v>2.5</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33075764</v>
      </c>
      <c r="CS20" s="591"/>
      <c r="CT20" s="591"/>
      <c r="CU20" s="591"/>
      <c r="CV20" s="591"/>
      <c r="CW20" s="591"/>
      <c r="CX20" s="591"/>
      <c r="CY20" s="592"/>
      <c r="CZ20" s="643">
        <v>100</v>
      </c>
      <c r="DA20" s="643"/>
      <c r="DB20" s="643"/>
      <c r="DC20" s="643"/>
      <c r="DD20" s="596">
        <v>6653549</v>
      </c>
      <c r="DE20" s="591"/>
      <c r="DF20" s="591"/>
      <c r="DG20" s="591"/>
      <c r="DH20" s="591"/>
      <c r="DI20" s="591"/>
      <c r="DJ20" s="591"/>
      <c r="DK20" s="591"/>
      <c r="DL20" s="591"/>
      <c r="DM20" s="591"/>
      <c r="DN20" s="591"/>
      <c r="DO20" s="591"/>
      <c r="DP20" s="592"/>
      <c r="DQ20" s="596">
        <v>20534917</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8710</v>
      </c>
      <c r="S21" s="591"/>
      <c r="T21" s="591"/>
      <c r="U21" s="591"/>
      <c r="V21" s="591"/>
      <c r="W21" s="591"/>
      <c r="X21" s="591"/>
      <c r="Y21" s="592"/>
      <c r="Z21" s="643">
        <v>0</v>
      </c>
      <c r="AA21" s="643"/>
      <c r="AB21" s="643"/>
      <c r="AC21" s="643"/>
      <c r="AD21" s="644">
        <v>8710</v>
      </c>
      <c r="AE21" s="644"/>
      <c r="AF21" s="644"/>
      <c r="AG21" s="644"/>
      <c r="AH21" s="644"/>
      <c r="AI21" s="644"/>
      <c r="AJ21" s="644"/>
      <c r="AK21" s="644"/>
      <c r="AL21" s="613">
        <v>0</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v>15265</v>
      </c>
      <c r="BH21" s="591"/>
      <c r="BI21" s="591"/>
      <c r="BJ21" s="591"/>
      <c r="BK21" s="591"/>
      <c r="BL21" s="591"/>
      <c r="BM21" s="591"/>
      <c r="BN21" s="592"/>
      <c r="BO21" s="643">
        <v>0.2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297576</v>
      </c>
      <c r="S22" s="591"/>
      <c r="T22" s="591"/>
      <c r="U22" s="591"/>
      <c r="V22" s="591"/>
      <c r="W22" s="591"/>
      <c r="X22" s="591"/>
      <c r="Y22" s="592"/>
      <c r="Z22" s="643">
        <v>0.9</v>
      </c>
      <c r="AA22" s="643"/>
      <c r="AB22" s="643"/>
      <c r="AC22" s="643"/>
      <c r="AD22" s="644" t="s">
        <v>112</v>
      </c>
      <c r="AE22" s="644"/>
      <c r="AF22" s="644"/>
      <c r="AG22" s="644"/>
      <c r="AH22" s="644"/>
      <c r="AI22" s="644"/>
      <c r="AJ22" s="644"/>
      <c r="AK22" s="644"/>
      <c r="AL22" s="613" t="s">
        <v>112</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293155</v>
      </c>
      <c r="S23" s="591"/>
      <c r="T23" s="591"/>
      <c r="U23" s="591"/>
      <c r="V23" s="591"/>
      <c r="W23" s="591"/>
      <c r="X23" s="591"/>
      <c r="Y23" s="592"/>
      <c r="Z23" s="643">
        <v>0.8</v>
      </c>
      <c r="AA23" s="643"/>
      <c r="AB23" s="643"/>
      <c r="AC23" s="643"/>
      <c r="AD23" s="644">
        <v>12838</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v>157859</v>
      </c>
      <c r="BH23" s="591"/>
      <c r="BI23" s="591"/>
      <c r="BJ23" s="591"/>
      <c r="BK23" s="591"/>
      <c r="BL23" s="591"/>
      <c r="BM23" s="591"/>
      <c r="BN23" s="592"/>
      <c r="BO23" s="643">
        <v>2.2999999999999998</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102599</v>
      </c>
      <c r="S24" s="591"/>
      <c r="T24" s="591"/>
      <c r="U24" s="591"/>
      <c r="V24" s="591"/>
      <c r="W24" s="591"/>
      <c r="X24" s="591"/>
      <c r="Y24" s="592"/>
      <c r="Z24" s="643">
        <v>0.3</v>
      </c>
      <c r="AA24" s="643"/>
      <c r="AB24" s="643"/>
      <c r="AC24" s="643"/>
      <c r="AD24" s="644">
        <v>359</v>
      </c>
      <c r="AE24" s="644"/>
      <c r="AF24" s="644"/>
      <c r="AG24" s="644"/>
      <c r="AH24" s="644"/>
      <c r="AI24" s="644"/>
      <c r="AJ24" s="644"/>
      <c r="AK24" s="644"/>
      <c r="AL24" s="613">
        <v>0</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14611618</v>
      </c>
      <c r="CS24" s="641"/>
      <c r="CT24" s="641"/>
      <c r="CU24" s="641"/>
      <c r="CV24" s="641"/>
      <c r="CW24" s="641"/>
      <c r="CX24" s="641"/>
      <c r="CY24" s="688"/>
      <c r="CZ24" s="692">
        <v>44.2</v>
      </c>
      <c r="DA24" s="693"/>
      <c r="DB24" s="693"/>
      <c r="DC24" s="694"/>
      <c r="DD24" s="687">
        <v>9450425</v>
      </c>
      <c r="DE24" s="641"/>
      <c r="DF24" s="641"/>
      <c r="DG24" s="641"/>
      <c r="DH24" s="641"/>
      <c r="DI24" s="641"/>
      <c r="DJ24" s="641"/>
      <c r="DK24" s="688"/>
      <c r="DL24" s="687">
        <v>9141823</v>
      </c>
      <c r="DM24" s="641"/>
      <c r="DN24" s="641"/>
      <c r="DO24" s="641"/>
      <c r="DP24" s="641"/>
      <c r="DQ24" s="641"/>
      <c r="DR24" s="641"/>
      <c r="DS24" s="641"/>
      <c r="DT24" s="641"/>
      <c r="DU24" s="641"/>
      <c r="DV24" s="688"/>
      <c r="DW24" s="689">
        <v>49.9</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4653744</v>
      </c>
      <c r="S25" s="591"/>
      <c r="T25" s="591"/>
      <c r="U25" s="591"/>
      <c r="V25" s="591"/>
      <c r="W25" s="591"/>
      <c r="X25" s="591"/>
      <c r="Y25" s="592"/>
      <c r="Z25" s="643">
        <v>13.4</v>
      </c>
      <c r="AA25" s="643"/>
      <c r="AB25" s="643"/>
      <c r="AC25" s="643"/>
      <c r="AD25" s="644" t="s">
        <v>112</v>
      </c>
      <c r="AE25" s="644"/>
      <c r="AF25" s="644"/>
      <c r="AG25" s="644"/>
      <c r="AH25" s="644"/>
      <c r="AI25" s="644"/>
      <c r="AJ25" s="644"/>
      <c r="AK25" s="644"/>
      <c r="AL25" s="613" t="s">
        <v>112</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4349689</v>
      </c>
      <c r="CS25" s="609"/>
      <c r="CT25" s="609"/>
      <c r="CU25" s="609"/>
      <c r="CV25" s="609"/>
      <c r="CW25" s="609"/>
      <c r="CX25" s="609"/>
      <c r="CY25" s="610"/>
      <c r="CZ25" s="593">
        <v>13.2</v>
      </c>
      <c r="DA25" s="611"/>
      <c r="DB25" s="611"/>
      <c r="DC25" s="612"/>
      <c r="DD25" s="596">
        <v>4031108</v>
      </c>
      <c r="DE25" s="609"/>
      <c r="DF25" s="609"/>
      <c r="DG25" s="609"/>
      <c r="DH25" s="609"/>
      <c r="DI25" s="609"/>
      <c r="DJ25" s="609"/>
      <c r="DK25" s="610"/>
      <c r="DL25" s="596">
        <v>3900821</v>
      </c>
      <c r="DM25" s="609"/>
      <c r="DN25" s="609"/>
      <c r="DO25" s="609"/>
      <c r="DP25" s="609"/>
      <c r="DQ25" s="609"/>
      <c r="DR25" s="609"/>
      <c r="DS25" s="609"/>
      <c r="DT25" s="609"/>
      <c r="DU25" s="609"/>
      <c r="DV25" s="610"/>
      <c r="DW25" s="613">
        <v>21.3</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2561829</v>
      </c>
      <c r="CS26" s="591"/>
      <c r="CT26" s="591"/>
      <c r="CU26" s="591"/>
      <c r="CV26" s="591"/>
      <c r="CW26" s="591"/>
      <c r="CX26" s="591"/>
      <c r="CY26" s="592"/>
      <c r="CZ26" s="593">
        <v>7.7</v>
      </c>
      <c r="DA26" s="611"/>
      <c r="DB26" s="611"/>
      <c r="DC26" s="612"/>
      <c r="DD26" s="596">
        <v>2298898</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3379192</v>
      </c>
      <c r="S27" s="591"/>
      <c r="T27" s="591"/>
      <c r="U27" s="591"/>
      <c r="V27" s="591"/>
      <c r="W27" s="591"/>
      <c r="X27" s="591"/>
      <c r="Y27" s="592"/>
      <c r="Z27" s="643">
        <v>9.6999999999999993</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6822981</v>
      </c>
      <c r="BH27" s="591"/>
      <c r="BI27" s="591"/>
      <c r="BJ27" s="591"/>
      <c r="BK27" s="591"/>
      <c r="BL27" s="591"/>
      <c r="BM27" s="591"/>
      <c r="BN27" s="592"/>
      <c r="BO27" s="643">
        <v>100</v>
      </c>
      <c r="BP27" s="643"/>
      <c r="BQ27" s="643"/>
      <c r="BR27" s="643"/>
      <c r="BS27" s="596">
        <v>113711</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6953352</v>
      </c>
      <c r="CS27" s="609"/>
      <c r="CT27" s="609"/>
      <c r="CU27" s="609"/>
      <c r="CV27" s="609"/>
      <c r="CW27" s="609"/>
      <c r="CX27" s="609"/>
      <c r="CY27" s="610"/>
      <c r="CZ27" s="593">
        <v>21</v>
      </c>
      <c r="DA27" s="611"/>
      <c r="DB27" s="611"/>
      <c r="DC27" s="612"/>
      <c r="DD27" s="596">
        <v>2159969</v>
      </c>
      <c r="DE27" s="609"/>
      <c r="DF27" s="609"/>
      <c r="DG27" s="609"/>
      <c r="DH27" s="609"/>
      <c r="DI27" s="609"/>
      <c r="DJ27" s="609"/>
      <c r="DK27" s="610"/>
      <c r="DL27" s="596">
        <v>1981654</v>
      </c>
      <c r="DM27" s="609"/>
      <c r="DN27" s="609"/>
      <c r="DO27" s="609"/>
      <c r="DP27" s="609"/>
      <c r="DQ27" s="609"/>
      <c r="DR27" s="609"/>
      <c r="DS27" s="609"/>
      <c r="DT27" s="609"/>
      <c r="DU27" s="609"/>
      <c r="DV27" s="610"/>
      <c r="DW27" s="613">
        <v>10.8</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90249</v>
      </c>
      <c r="S28" s="591"/>
      <c r="T28" s="591"/>
      <c r="U28" s="591"/>
      <c r="V28" s="591"/>
      <c r="W28" s="591"/>
      <c r="X28" s="591"/>
      <c r="Y28" s="592"/>
      <c r="Z28" s="643">
        <v>0.3</v>
      </c>
      <c r="AA28" s="643"/>
      <c r="AB28" s="643"/>
      <c r="AC28" s="643"/>
      <c r="AD28" s="644">
        <v>6239</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3308577</v>
      </c>
      <c r="CS28" s="591"/>
      <c r="CT28" s="591"/>
      <c r="CU28" s="591"/>
      <c r="CV28" s="591"/>
      <c r="CW28" s="591"/>
      <c r="CX28" s="591"/>
      <c r="CY28" s="592"/>
      <c r="CZ28" s="593">
        <v>10</v>
      </c>
      <c r="DA28" s="611"/>
      <c r="DB28" s="611"/>
      <c r="DC28" s="612"/>
      <c r="DD28" s="596">
        <v>3259348</v>
      </c>
      <c r="DE28" s="591"/>
      <c r="DF28" s="591"/>
      <c r="DG28" s="591"/>
      <c r="DH28" s="591"/>
      <c r="DI28" s="591"/>
      <c r="DJ28" s="591"/>
      <c r="DK28" s="592"/>
      <c r="DL28" s="596">
        <v>3259348</v>
      </c>
      <c r="DM28" s="591"/>
      <c r="DN28" s="591"/>
      <c r="DO28" s="591"/>
      <c r="DP28" s="591"/>
      <c r="DQ28" s="591"/>
      <c r="DR28" s="591"/>
      <c r="DS28" s="591"/>
      <c r="DT28" s="591"/>
      <c r="DU28" s="591"/>
      <c r="DV28" s="592"/>
      <c r="DW28" s="613">
        <v>17.8</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33665</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59</v>
      </c>
      <c r="CG29" s="624"/>
      <c r="CH29" s="624"/>
      <c r="CI29" s="624"/>
      <c r="CJ29" s="624"/>
      <c r="CK29" s="624"/>
      <c r="CL29" s="624"/>
      <c r="CM29" s="624"/>
      <c r="CN29" s="624"/>
      <c r="CO29" s="624"/>
      <c r="CP29" s="624"/>
      <c r="CQ29" s="625"/>
      <c r="CR29" s="590">
        <v>3308390</v>
      </c>
      <c r="CS29" s="609"/>
      <c r="CT29" s="609"/>
      <c r="CU29" s="609"/>
      <c r="CV29" s="609"/>
      <c r="CW29" s="609"/>
      <c r="CX29" s="609"/>
      <c r="CY29" s="610"/>
      <c r="CZ29" s="593">
        <v>10</v>
      </c>
      <c r="DA29" s="611"/>
      <c r="DB29" s="611"/>
      <c r="DC29" s="612"/>
      <c r="DD29" s="596">
        <v>3259161</v>
      </c>
      <c r="DE29" s="609"/>
      <c r="DF29" s="609"/>
      <c r="DG29" s="609"/>
      <c r="DH29" s="609"/>
      <c r="DI29" s="609"/>
      <c r="DJ29" s="609"/>
      <c r="DK29" s="610"/>
      <c r="DL29" s="596">
        <v>3259161</v>
      </c>
      <c r="DM29" s="609"/>
      <c r="DN29" s="609"/>
      <c r="DO29" s="609"/>
      <c r="DP29" s="609"/>
      <c r="DQ29" s="609"/>
      <c r="DR29" s="609"/>
      <c r="DS29" s="609"/>
      <c r="DT29" s="609"/>
      <c r="DU29" s="609"/>
      <c r="DV29" s="610"/>
      <c r="DW29" s="613">
        <v>17.8</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1646746</v>
      </c>
      <c r="S30" s="591"/>
      <c r="T30" s="591"/>
      <c r="U30" s="591"/>
      <c r="V30" s="591"/>
      <c r="W30" s="591"/>
      <c r="X30" s="591"/>
      <c r="Y30" s="592"/>
      <c r="Z30" s="643">
        <v>4.7</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v>
      </c>
      <c r="BH30" s="657"/>
      <c r="BI30" s="657"/>
      <c r="BJ30" s="657"/>
      <c r="BK30" s="657"/>
      <c r="BL30" s="657"/>
      <c r="BM30" s="658">
        <v>94.6</v>
      </c>
      <c r="BN30" s="657"/>
      <c r="BO30" s="657"/>
      <c r="BP30" s="657"/>
      <c r="BQ30" s="659"/>
      <c r="BR30" s="656">
        <v>98.7</v>
      </c>
      <c r="BS30" s="657"/>
      <c r="BT30" s="657"/>
      <c r="BU30" s="657"/>
      <c r="BV30" s="657"/>
      <c r="BW30" s="657"/>
      <c r="BX30" s="658">
        <v>93.8</v>
      </c>
      <c r="BY30" s="657"/>
      <c r="BZ30" s="657"/>
      <c r="CA30" s="657"/>
      <c r="CB30" s="659"/>
      <c r="CD30" s="662"/>
      <c r="CE30" s="663"/>
      <c r="CF30" s="627" t="s">
        <v>293</v>
      </c>
      <c r="CG30" s="624"/>
      <c r="CH30" s="624"/>
      <c r="CI30" s="624"/>
      <c r="CJ30" s="624"/>
      <c r="CK30" s="624"/>
      <c r="CL30" s="624"/>
      <c r="CM30" s="624"/>
      <c r="CN30" s="624"/>
      <c r="CO30" s="624"/>
      <c r="CP30" s="624"/>
      <c r="CQ30" s="625"/>
      <c r="CR30" s="590">
        <v>3051600</v>
      </c>
      <c r="CS30" s="591"/>
      <c r="CT30" s="591"/>
      <c r="CU30" s="591"/>
      <c r="CV30" s="591"/>
      <c r="CW30" s="591"/>
      <c r="CX30" s="591"/>
      <c r="CY30" s="592"/>
      <c r="CZ30" s="593">
        <v>9.1999999999999993</v>
      </c>
      <c r="DA30" s="611"/>
      <c r="DB30" s="611"/>
      <c r="DC30" s="612"/>
      <c r="DD30" s="596">
        <v>3005690</v>
      </c>
      <c r="DE30" s="591"/>
      <c r="DF30" s="591"/>
      <c r="DG30" s="591"/>
      <c r="DH30" s="591"/>
      <c r="DI30" s="591"/>
      <c r="DJ30" s="591"/>
      <c r="DK30" s="592"/>
      <c r="DL30" s="596">
        <v>3005690</v>
      </c>
      <c r="DM30" s="591"/>
      <c r="DN30" s="591"/>
      <c r="DO30" s="591"/>
      <c r="DP30" s="591"/>
      <c r="DQ30" s="591"/>
      <c r="DR30" s="591"/>
      <c r="DS30" s="591"/>
      <c r="DT30" s="591"/>
      <c r="DU30" s="591"/>
      <c r="DV30" s="592"/>
      <c r="DW30" s="613">
        <v>16.399999999999999</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1202601</v>
      </c>
      <c r="S31" s="591"/>
      <c r="T31" s="591"/>
      <c r="U31" s="591"/>
      <c r="V31" s="591"/>
      <c r="W31" s="591"/>
      <c r="X31" s="591"/>
      <c r="Y31" s="592"/>
      <c r="Z31" s="643">
        <v>3.5</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99.1</v>
      </c>
      <c r="BH31" s="609"/>
      <c r="BI31" s="609"/>
      <c r="BJ31" s="609"/>
      <c r="BK31" s="609"/>
      <c r="BL31" s="609"/>
      <c r="BM31" s="645">
        <v>95.4</v>
      </c>
      <c r="BN31" s="655"/>
      <c r="BO31" s="655"/>
      <c r="BP31" s="655"/>
      <c r="BQ31" s="619"/>
      <c r="BR31" s="654">
        <v>98.9</v>
      </c>
      <c r="BS31" s="609"/>
      <c r="BT31" s="609"/>
      <c r="BU31" s="609"/>
      <c r="BV31" s="609"/>
      <c r="BW31" s="609"/>
      <c r="BX31" s="645">
        <v>94.9</v>
      </c>
      <c r="BY31" s="655"/>
      <c r="BZ31" s="655"/>
      <c r="CA31" s="655"/>
      <c r="CB31" s="619"/>
      <c r="CD31" s="662"/>
      <c r="CE31" s="663"/>
      <c r="CF31" s="627" t="s">
        <v>297</v>
      </c>
      <c r="CG31" s="624"/>
      <c r="CH31" s="624"/>
      <c r="CI31" s="624"/>
      <c r="CJ31" s="624"/>
      <c r="CK31" s="624"/>
      <c r="CL31" s="624"/>
      <c r="CM31" s="624"/>
      <c r="CN31" s="624"/>
      <c r="CO31" s="624"/>
      <c r="CP31" s="624"/>
      <c r="CQ31" s="625"/>
      <c r="CR31" s="590">
        <v>256790</v>
      </c>
      <c r="CS31" s="609"/>
      <c r="CT31" s="609"/>
      <c r="CU31" s="609"/>
      <c r="CV31" s="609"/>
      <c r="CW31" s="609"/>
      <c r="CX31" s="609"/>
      <c r="CY31" s="610"/>
      <c r="CZ31" s="593">
        <v>0.8</v>
      </c>
      <c r="DA31" s="611"/>
      <c r="DB31" s="611"/>
      <c r="DC31" s="612"/>
      <c r="DD31" s="596">
        <v>253471</v>
      </c>
      <c r="DE31" s="609"/>
      <c r="DF31" s="609"/>
      <c r="DG31" s="609"/>
      <c r="DH31" s="609"/>
      <c r="DI31" s="609"/>
      <c r="DJ31" s="609"/>
      <c r="DK31" s="610"/>
      <c r="DL31" s="596">
        <v>253471</v>
      </c>
      <c r="DM31" s="609"/>
      <c r="DN31" s="609"/>
      <c r="DO31" s="609"/>
      <c r="DP31" s="609"/>
      <c r="DQ31" s="609"/>
      <c r="DR31" s="609"/>
      <c r="DS31" s="609"/>
      <c r="DT31" s="609"/>
      <c r="DU31" s="609"/>
      <c r="DV31" s="610"/>
      <c r="DW31" s="613">
        <v>1.4</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395664</v>
      </c>
      <c r="S32" s="591"/>
      <c r="T32" s="591"/>
      <c r="U32" s="591"/>
      <c r="V32" s="591"/>
      <c r="W32" s="591"/>
      <c r="X32" s="591"/>
      <c r="Y32" s="592"/>
      <c r="Z32" s="643">
        <v>1.1000000000000001</v>
      </c>
      <c r="AA32" s="643"/>
      <c r="AB32" s="643"/>
      <c r="AC32" s="643"/>
      <c r="AD32" s="644">
        <v>278</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98.8</v>
      </c>
      <c r="BH32" s="575"/>
      <c r="BI32" s="575"/>
      <c r="BJ32" s="575"/>
      <c r="BK32" s="575"/>
      <c r="BL32" s="575"/>
      <c r="BM32" s="638">
        <v>93.2</v>
      </c>
      <c r="BN32" s="575"/>
      <c r="BO32" s="575"/>
      <c r="BP32" s="575"/>
      <c r="BQ32" s="632"/>
      <c r="BR32" s="653">
        <v>98.4</v>
      </c>
      <c r="BS32" s="575"/>
      <c r="BT32" s="575"/>
      <c r="BU32" s="575"/>
      <c r="BV32" s="575"/>
      <c r="BW32" s="575"/>
      <c r="BX32" s="638">
        <v>92.1</v>
      </c>
      <c r="BY32" s="575"/>
      <c r="BZ32" s="575"/>
      <c r="CA32" s="575"/>
      <c r="CB32" s="632"/>
      <c r="CD32" s="664"/>
      <c r="CE32" s="665"/>
      <c r="CF32" s="627" t="s">
        <v>300</v>
      </c>
      <c r="CG32" s="624"/>
      <c r="CH32" s="624"/>
      <c r="CI32" s="624"/>
      <c r="CJ32" s="624"/>
      <c r="CK32" s="624"/>
      <c r="CL32" s="624"/>
      <c r="CM32" s="624"/>
      <c r="CN32" s="624"/>
      <c r="CO32" s="624"/>
      <c r="CP32" s="624"/>
      <c r="CQ32" s="625"/>
      <c r="CR32" s="590">
        <v>187</v>
      </c>
      <c r="CS32" s="591"/>
      <c r="CT32" s="591"/>
      <c r="CU32" s="591"/>
      <c r="CV32" s="591"/>
      <c r="CW32" s="591"/>
      <c r="CX32" s="591"/>
      <c r="CY32" s="592"/>
      <c r="CZ32" s="593">
        <v>0</v>
      </c>
      <c r="DA32" s="611"/>
      <c r="DB32" s="611"/>
      <c r="DC32" s="612"/>
      <c r="DD32" s="596">
        <v>187</v>
      </c>
      <c r="DE32" s="591"/>
      <c r="DF32" s="591"/>
      <c r="DG32" s="591"/>
      <c r="DH32" s="591"/>
      <c r="DI32" s="591"/>
      <c r="DJ32" s="591"/>
      <c r="DK32" s="592"/>
      <c r="DL32" s="596">
        <v>187</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3839932</v>
      </c>
      <c r="S33" s="591"/>
      <c r="T33" s="591"/>
      <c r="U33" s="591"/>
      <c r="V33" s="591"/>
      <c r="W33" s="591"/>
      <c r="X33" s="591"/>
      <c r="Y33" s="592"/>
      <c r="Z33" s="643">
        <v>11</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11323097</v>
      </c>
      <c r="CS33" s="609"/>
      <c r="CT33" s="609"/>
      <c r="CU33" s="609"/>
      <c r="CV33" s="609"/>
      <c r="CW33" s="609"/>
      <c r="CX33" s="609"/>
      <c r="CY33" s="610"/>
      <c r="CZ33" s="593">
        <v>34.200000000000003</v>
      </c>
      <c r="DA33" s="611"/>
      <c r="DB33" s="611"/>
      <c r="DC33" s="612"/>
      <c r="DD33" s="596">
        <v>9728572</v>
      </c>
      <c r="DE33" s="609"/>
      <c r="DF33" s="609"/>
      <c r="DG33" s="609"/>
      <c r="DH33" s="609"/>
      <c r="DI33" s="609"/>
      <c r="DJ33" s="609"/>
      <c r="DK33" s="610"/>
      <c r="DL33" s="596">
        <v>7448041</v>
      </c>
      <c r="DM33" s="609"/>
      <c r="DN33" s="609"/>
      <c r="DO33" s="609"/>
      <c r="DP33" s="609"/>
      <c r="DQ33" s="609"/>
      <c r="DR33" s="609"/>
      <c r="DS33" s="609"/>
      <c r="DT33" s="609"/>
      <c r="DU33" s="609"/>
      <c r="DV33" s="610"/>
      <c r="DW33" s="613">
        <v>40.700000000000003</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2745591</v>
      </c>
      <c r="CS34" s="591"/>
      <c r="CT34" s="591"/>
      <c r="CU34" s="591"/>
      <c r="CV34" s="591"/>
      <c r="CW34" s="591"/>
      <c r="CX34" s="591"/>
      <c r="CY34" s="592"/>
      <c r="CZ34" s="593">
        <v>8.3000000000000007</v>
      </c>
      <c r="DA34" s="611"/>
      <c r="DB34" s="611"/>
      <c r="DC34" s="612"/>
      <c r="DD34" s="596">
        <v>2317560</v>
      </c>
      <c r="DE34" s="591"/>
      <c r="DF34" s="591"/>
      <c r="DG34" s="591"/>
      <c r="DH34" s="591"/>
      <c r="DI34" s="591"/>
      <c r="DJ34" s="591"/>
      <c r="DK34" s="592"/>
      <c r="DL34" s="596">
        <v>2094559</v>
      </c>
      <c r="DM34" s="591"/>
      <c r="DN34" s="591"/>
      <c r="DO34" s="591"/>
      <c r="DP34" s="591"/>
      <c r="DQ34" s="591"/>
      <c r="DR34" s="591"/>
      <c r="DS34" s="591"/>
      <c r="DT34" s="591"/>
      <c r="DU34" s="591"/>
      <c r="DV34" s="592"/>
      <c r="DW34" s="613">
        <v>11.4</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875032</v>
      </c>
      <c r="S35" s="591"/>
      <c r="T35" s="591"/>
      <c r="U35" s="591"/>
      <c r="V35" s="591"/>
      <c r="W35" s="591"/>
      <c r="X35" s="591"/>
      <c r="Y35" s="592"/>
      <c r="Z35" s="643">
        <v>2.5</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4591302</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626452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314047</v>
      </c>
      <c r="CS35" s="609"/>
      <c r="CT35" s="609"/>
      <c r="CU35" s="609"/>
      <c r="CV35" s="609"/>
      <c r="CW35" s="609"/>
      <c r="CX35" s="609"/>
      <c r="CY35" s="610"/>
      <c r="CZ35" s="593">
        <v>0.9</v>
      </c>
      <c r="DA35" s="611"/>
      <c r="DB35" s="611"/>
      <c r="DC35" s="612"/>
      <c r="DD35" s="596">
        <v>247450</v>
      </c>
      <c r="DE35" s="609"/>
      <c r="DF35" s="609"/>
      <c r="DG35" s="609"/>
      <c r="DH35" s="609"/>
      <c r="DI35" s="609"/>
      <c r="DJ35" s="609"/>
      <c r="DK35" s="610"/>
      <c r="DL35" s="596">
        <v>234111</v>
      </c>
      <c r="DM35" s="609"/>
      <c r="DN35" s="609"/>
      <c r="DO35" s="609"/>
      <c r="DP35" s="609"/>
      <c r="DQ35" s="609"/>
      <c r="DR35" s="609"/>
      <c r="DS35" s="609"/>
      <c r="DT35" s="609"/>
      <c r="DU35" s="609"/>
      <c r="DV35" s="610"/>
      <c r="DW35" s="613">
        <v>1.3</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34774004</v>
      </c>
      <c r="S36" s="631"/>
      <c r="T36" s="631"/>
      <c r="U36" s="631"/>
      <c r="V36" s="631"/>
      <c r="W36" s="631"/>
      <c r="X36" s="631"/>
      <c r="Y36" s="634"/>
      <c r="Z36" s="635">
        <v>100</v>
      </c>
      <c r="AA36" s="635"/>
      <c r="AB36" s="635"/>
      <c r="AC36" s="635"/>
      <c r="AD36" s="636">
        <v>17443909</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814893</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277783</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4278140</v>
      </c>
      <c r="CS36" s="591"/>
      <c r="CT36" s="591"/>
      <c r="CU36" s="591"/>
      <c r="CV36" s="591"/>
      <c r="CW36" s="591"/>
      <c r="CX36" s="591"/>
      <c r="CY36" s="592"/>
      <c r="CZ36" s="593">
        <v>12.9</v>
      </c>
      <c r="DA36" s="611"/>
      <c r="DB36" s="611"/>
      <c r="DC36" s="612"/>
      <c r="DD36" s="596">
        <v>3949224</v>
      </c>
      <c r="DE36" s="591"/>
      <c r="DF36" s="591"/>
      <c r="DG36" s="591"/>
      <c r="DH36" s="591"/>
      <c r="DI36" s="591"/>
      <c r="DJ36" s="591"/>
      <c r="DK36" s="592"/>
      <c r="DL36" s="596">
        <v>2783717</v>
      </c>
      <c r="DM36" s="591"/>
      <c r="DN36" s="591"/>
      <c r="DO36" s="591"/>
      <c r="DP36" s="591"/>
      <c r="DQ36" s="591"/>
      <c r="DR36" s="591"/>
      <c r="DS36" s="591"/>
      <c r="DT36" s="591"/>
      <c r="DU36" s="591"/>
      <c r="DV36" s="592"/>
      <c r="DW36" s="613">
        <v>15.2</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496119</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10337</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1549853</v>
      </c>
      <c r="CS37" s="609"/>
      <c r="CT37" s="609"/>
      <c r="CU37" s="609"/>
      <c r="CV37" s="609"/>
      <c r="CW37" s="609"/>
      <c r="CX37" s="609"/>
      <c r="CY37" s="610"/>
      <c r="CZ37" s="593">
        <v>4.7</v>
      </c>
      <c r="DA37" s="611"/>
      <c r="DB37" s="611"/>
      <c r="DC37" s="612"/>
      <c r="DD37" s="596">
        <v>1549853</v>
      </c>
      <c r="DE37" s="609"/>
      <c r="DF37" s="609"/>
      <c r="DG37" s="609"/>
      <c r="DH37" s="609"/>
      <c r="DI37" s="609"/>
      <c r="DJ37" s="609"/>
      <c r="DK37" s="610"/>
      <c r="DL37" s="596">
        <v>1495026</v>
      </c>
      <c r="DM37" s="609"/>
      <c r="DN37" s="609"/>
      <c r="DO37" s="609"/>
      <c r="DP37" s="609"/>
      <c r="DQ37" s="609"/>
      <c r="DR37" s="609"/>
      <c r="DS37" s="609"/>
      <c r="DT37" s="609"/>
      <c r="DU37" s="609"/>
      <c r="DV37" s="610"/>
      <c r="DW37" s="613">
        <v>8.1999999999999993</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v>65470</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18605</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3226081</v>
      </c>
      <c r="CS38" s="591"/>
      <c r="CT38" s="591"/>
      <c r="CU38" s="591"/>
      <c r="CV38" s="591"/>
      <c r="CW38" s="591"/>
      <c r="CX38" s="591"/>
      <c r="CY38" s="592"/>
      <c r="CZ38" s="593">
        <v>9.8000000000000007</v>
      </c>
      <c r="DA38" s="611"/>
      <c r="DB38" s="611"/>
      <c r="DC38" s="612"/>
      <c r="DD38" s="596">
        <v>2664332</v>
      </c>
      <c r="DE38" s="591"/>
      <c r="DF38" s="591"/>
      <c r="DG38" s="591"/>
      <c r="DH38" s="591"/>
      <c r="DI38" s="591"/>
      <c r="DJ38" s="591"/>
      <c r="DK38" s="592"/>
      <c r="DL38" s="596">
        <v>2335654</v>
      </c>
      <c r="DM38" s="591"/>
      <c r="DN38" s="591"/>
      <c r="DO38" s="591"/>
      <c r="DP38" s="591"/>
      <c r="DQ38" s="591"/>
      <c r="DR38" s="591"/>
      <c r="DS38" s="591"/>
      <c r="DT38" s="591"/>
      <c r="DU38" s="591"/>
      <c r="DV38" s="592"/>
      <c r="DW38" s="613">
        <v>12.7</v>
      </c>
      <c r="DX38" s="614"/>
      <c r="DY38" s="614"/>
      <c r="DZ38" s="614"/>
      <c r="EA38" s="614"/>
      <c r="EB38" s="614"/>
      <c r="EC38" s="615"/>
    </row>
    <row r="39" spans="2:133" ht="11.25" customHeight="1" x14ac:dyDescent="0.15">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101</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632238</v>
      </c>
      <c r="CS39" s="609"/>
      <c r="CT39" s="609"/>
      <c r="CU39" s="609"/>
      <c r="CV39" s="609"/>
      <c r="CW39" s="609"/>
      <c r="CX39" s="609"/>
      <c r="CY39" s="610"/>
      <c r="CZ39" s="593">
        <v>1.9</v>
      </c>
      <c r="DA39" s="611"/>
      <c r="DB39" s="611"/>
      <c r="DC39" s="612"/>
      <c r="DD39" s="596">
        <v>550006</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892925</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117</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127000</v>
      </c>
      <c r="CS40" s="591"/>
      <c r="CT40" s="591"/>
      <c r="CU40" s="591"/>
      <c r="CV40" s="591"/>
      <c r="CW40" s="591"/>
      <c r="CX40" s="591"/>
      <c r="CY40" s="592"/>
      <c r="CZ40" s="593">
        <v>0.4</v>
      </c>
      <c r="DA40" s="611"/>
      <c r="DB40" s="611"/>
      <c r="DC40" s="612"/>
      <c r="DD40" s="596" t="s">
        <v>322</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2321895</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328</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7141049</v>
      </c>
      <c r="CS42" s="591"/>
      <c r="CT42" s="591"/>
      <c r="CU42" s="591"/>
      <c r="CV42" s="591"/>
      <c r="CW42" s="591"/>
      <c r="CX42" s="591"/>
      <c r="CY42" s="592"/>
      <c r="CZ42" s="593">
        <v>21.6</v>
      </c>
      <c r="DA42" s="594"/>
      <c r="DB42" s="594"/>
      <c r="DC42" s="595"/>
      <c r="DD42" s="596">
        <v>1355920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210410</v>
      </c>
      <c r="CS43" s="609"/>
      <c r="CT43" s="609"/>
      <c r="CU43" s="609"/>
      <c r="CV43" s="609"/>
      <c r="CW43" s="609"/>
      <c r="CX43" s="609"/>
      <c r="CY43" s="610"/>
      <c r="CZ43" s="593">
        <v>0.6</v>
      </c>
      <c r="DA43" s="611"/>
      <c r="DB43" s="611"/>
      <c r="DC43" s="612"/>
      <c r="DD43" s="596">
        <v>210410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6653549</v>
      </c>
      <c r="CS44" s="591"/>
      <c r="CT44" s="591"/>
      <c r="CU44" s="591"/>
      <c r="CV44" s="591"/>
      <c r="CW44" s="591"/>
      <c r="CX44" s="591"/>
      <c r="CY44" s="592"/>
      <c r="CZ44" s="593">
        <v>20.100000000000001</v>
      </c>
      <c r="DA44" s="594"/>
      <c r="DB44" s="594"/>
      <c r="DC44" s="595"/>
      <c r="DD44" s="596">
        <v>1021863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2798239</v>
      </c>
      <c r="CS45" s="609"/>
      <c r="CT45" s="609"/>
      <c r="CU45" s="609"/>
      <c r="CV45" s="609"/>
      <c r="CW45" s="609"/>
      <c r="CX45" s="609"/>
      <c r="CY45" s="610"/>
      <c r="CZ45" s="593">
        <v>8.5</v>
      </c>
      <c r="DA45" s="611"/>
      <c r="DB45" s="611"/>
      <c r="DC45" s="612"/>
      <c r="DD45" s="596">
        <v>217258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3607923</v>
      </c>
      <c r="CS46" s="591"/>
      <c r="CT46" s="591"/>
      <c r="CU46" s="591"/>
      <c r="CV46" s="591"/>
      <c r="CW46" s="591"/>
      <c r="CX46" s="591"/>
      <c r="CY46" s="592"/>
      <c r="CZ46" s="593">
        <v>10.9</v>
      </c>
      <c r="DA46" s="594"/>
      <c r="DB46" s="594"/>
      <c r="DC46" s="595"/>
      <c r="DD46" s="596">
        <v>778218</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487500</v>
      </c>
      <c r="CS47" s="609"/>
      <c r="CT47" s="609"/>
      <c r="CU47" s="609"/>
      <c r="CV47" s="609"/>
      <c r="CW47" s="609"/>
      <c r="CX47" s="609"/>
      <c r="CY47" s="610"/>
      <c r="CZ47" s="593">
        <v>1.5</v>
      </c>
      <c r="DA47" s="611"/>
      <c r="DB47" s="611"/>
      <c r="DC47" s="612"/>
      <c r="DD47" s="596">
        <v>334057</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33075764</v>
      </c>
      <c r="CS49" s="575"/>
      <c r="CT49" s="575"/>
      <c r="CU49" s="575"/>
      <c r="CV49" s="575"/>
      <c r="CW49" s="575"/>
      <c r="CX49" s="575"/>
      <c r="CY49" s="576"/>
      <c r="CZ49" s="577">
        <v>100</v>
      </c>
      <c r="DA49" s="578"/>
      <c r="DB49" s="578"/>
      <c r="DC49" s="579"/>
      <c r="DD49" s="580">
        <v>20534917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33967</v>
      </c>
      <c r="R7" s="1104"/>
      <c r="S7" s="1104"/>
      <c r="T7" s="1104"/>
      <c r="U7" s="1104"/>
      <c r="V7" s="1104">
        <v>32282</v>
      </c>
      <c r="W7" s="1104"/>
      <c r="X7" s="1104"/>
      <c r="Y7" s="1104"/>
      <c r="Z7" s="1104"/>
      <c r="AA7" s="1104">
        <v>1684</v>
      </c>
      <c r="AB7" s="1104"/>
      <c r="AC7" s="1104"/>
      <c r="AD7" s="1104"/>
      <c r="AE7" s="1105"/>
      <c r="AF7" s="1106">
        <v>1146</v>
      </c>
      <c r="AG7" s="1107"/>
      <c r="AH7" s="1107"/>
      <c r="AI7" s="1107"/>
      <c r="AJ7" s="1108"/>
      <c r="AK7" s="1090">
        <v>910</v>
      </c>
      <c r="AL7" s="1091"/>
      <c r="AM7" s="1091"/>
      <c r="AN7" s="1091"/>
      <c r="AO7" s="1091"/>
      <c r="AP7" s="1091">
        <v>31124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545</v>
      </c>
      <c r="BT7" s="1095"/>
      <c r="BU7" s="1095"/>
      <c r="BV7" s="1095"/>
      <c r="BW7" s="1095"/>
      <c r="BX7" s="1095"/>
      <c r="BY7" s="1095"/>
      <c r="BZ7" s="1095"/>
      <c r="CA7" s="1095"/>
      <c r="CB7" s="1095"/>
      <c r="CC7" s="1095"/>
      <c r="CD7" s="1095"/>
      <c r="CE7" s="1095"/>
      <c r="CF7" s="1095"/>
      <c r="CG7" s="1096"/>
      <c r="CH7" s="1087">
        <v>5</v>
      </c>
      <c r="CI7" s="1088"/>
      <c r="CJ7" s="1088"/>
      <c r="CK7" s="1088"/>
      <c r="CL7" s="1089"/>
      <c r="CM7" s="1087">
        <v>51</v>
      </c>
      <c r="CN7" s="1088"/>
      <c r="CO7" s="1088"/>
      <c r="CP7" s="1088"/>
      <c r="CQ7" s="1089"/>
      <c r="CR7" s="1087">
        <v>30</v>
      </c>
      <c r="CS7" s="1088"/>
      <c r="CT7" s="1088"/>
      <c r="CU7" s="1088"/>
      <c r="CV7" s="1089"/>
      <c r="CW7" s="1087">
        <v>15</v>
      </c>
      <c r="CX7" s="1088"/>
      <c r="CY7" s="1088"/>
      <c r="CZ7" s="1088"/>
      <c r="DA7" s="1089"/>
      <c r="DB7" s="1087" t="s">
        <v>547</v>
      </c>
      <c r="DC7" s="1088"/>
      <c r="DD7" s="1088"/>
      <c r="DE7" s="1088"/>
      <c r="DF7" s="1089"/>
      <c r="DG7" s="1087" t="s">
        <v>547</v>
      </c>
      <c r="DH7" s="1088"/>
      <c r="DI7" s="1088"/>
      <c r="DJ7" s="1088"/>
      <c r="DK7" s="1089"/>
      <c r="DL7" s="1087" t="s">
        <v>547</v>
      </c>
      <c r="DM7" s="1088"/>
      <c r="DN7" s="1088"/>
      <c r="DO7" s="1088"/>
      <c r="DP7" s="1089"/>
      <c r="DQ7" s="1087" t="s">
        <v>547</v>
      </c>
      <c r="DR7" s="1088"/>
      <c r="DS7" s="1088"/>
      <c r="DT7" s="1088"/>
      <c r="DU7" s="1089"/>
      <c r="DV7" s="1114"/>
      <c r="DW7" s="1115"/>
      <c r="DX7" s="1115"/>
      <c r="DY7" s="1115"/>
      <c r="DZ7" s="1116"/>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807</v>
      </c>
      <c r="R8" s="1043"/>
      <c r="S8" s="1043"/>
      <c r="T8" s="1043"/>
      <c r="U8" s="1043"/>
      <c r="V8" s="1043">
        <v>793</v>
      </c>
      <c r="W8" s="1043"/>
      <c r="X8" s="1043"/>
      <c r="Y8" s="1043"/>
      <c r="Z8" s="1043"/>
      <c r="AA8" s="1043">
        <v>14</v>
      </c>
      <c r="AB8" s="1043"/>
      <c r="AC8" s="1043"/>
      <c r="AD8" s="1043"/>
      <c r="AE8" s="1044"/>
      <c r="AF8" s="1018">
        <v>14</v>
      </c>
      <c r="AG8" s="1019"/>
      <c r="AH8" s="1019"/>
      <c r="AI8" s="1019"/>
      <c r="AJ8" s="1020"/>
      <c r="AK8" s="1085">
        <v>737</v>
      </c>
      <c r="AL8" s="1086"/>
      <c r="AM8" s="1086"/>
      <c r="AN8" s="1086"/>
      <c r="AO8" s="1086"/>
      <c r="AP8" s="1086" t="s">
        <v>547</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546</v>
      </c>
      <c r="BT8" s="1014"/>
      <c r="BU8" s="1014"/>
      <c r="BV8" s="1014"/>
      <c r="BW8" s="1014"/>
      <c r="BX8" s="1014"/>
      <c r="BY8" s="1014"/>
      <c r="BZ8" s="1014"/>
      <c r="CA8" s="1014"/>
      <c r="CB8" s="1014"/>
      <c r="CC8" s="1014"/>
      <c r="CD8" s="1014"/>
      <c r="CE8" s="1014"/>
      <c r="CF8" s="1014"/>
      <c r="CG8" s="1015"/>
      <c r="CH8" s="988">
        <v>2</v>
      </c>
      <c r="CI8" s="989"/>
      <c r="CJ8" s="989"/>
      <c r="CK8" s="989"/>
      <c r="CL8" s="990"/>
      <c r="CM8" s="988" t="s">
        <v>548</v>
      </c>
      <c r="CN8" s="989"/>
      <c r="CO8" s="989"/>
      <c r="CP8" s="989"/>
      <c r="CQ8" s="990"/>
      <c r="CR8" s="988">
        <v>10</v>
      </c>
      <c r="CS8" s="989"/>
      <c r="CT8" s="989"/>
      <c r="CU8" s="989"/>
      <c r="CV8" s="990"/>
      <c r="CW8" s="988" t="s">
        <v>548</v>
      </c>
      <c r="CX8" s="989"/>
      <c r="CY8" s="989"/>
      <c r="CZ8" s="989"/>
      <c r="DA8" s="990"/>
      <c r="DB8" s="988" t="s">
        <v>547</v>
      </c>
      <c r="DC8" s="989"/>
      <c r="DD8" s="989"/>
      <c r="DE8" s="989"/>
      <c r="DF8" s="990"/>
      <c r="DG8" s="988" t="s">
        <v>547</v>
      </c>
      <c r="DH8" s="989"/>
      <c r="DI8" s="989"/>
      <c r="DJ8" s="989"/>
      <c r="DK8" s="990"/>
      <c r="DL8" s="988" t="s">
        <v>547</v>
      </c>
      <c r="DM8" s="989"/>
      <c r="DN8" s="989"/>
      <c r="DO8" s="989"/>
      <c r="DP8" s="990"/>
      <c r="DQ8" s="988" t="s">
        <v>547</v>
      </c>
      <c r="DR8" s="989"/>
      <c r="DS8" s="989"/>
      <c r="DT8" s="989"/>
      <c r="DU8" s="990"/>
      <c r="DV8" s="991"/>
      <c r="DW8" s="992"/>
      <c r="DX8" s="992"/>
      <c r="DY8" s="992"/>
      <c r="DZ8" s="993"/>
      <c r="EA8" s="207"/>
    </row>
    <row r="9" spans="1:131" s="208" customFormat="1" ht="26.25" customHeight="1" x14ac:dyDescent="0.15">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34774</v>
      </c>
      <c r="R23" s="1068"/>
      <c r="S23" s="1068"/>
      <c r="T23" s="1068"/>
      <c r="U23" s="1068"/>
      <c r="V23" s="1068">
        <v>33076</v>
      </c>
      <c r="W23" s="1068"/>
      <c r="X23" s="1068"/>
      <c r="Y23" s="1068"/>
      <c r="Z23" s="1068"/>
      <c r="AA23" s="1068">
        <v>1698</v>
      </c>
      <c r="AB23" s="1068"/>
      <c r="AC23" s="1068"/>
      <c r="AD23" s="1068"/>
      <c r="AE23" s="1069"/>
      <c r="AF23" s="1070">
        <v>1160</v>
      </c>
      <c r="AG23" s="1068"/>
      <c r="AH23" s="1068"/>
      <c r="AI23" s="1068"/>
      <c r="AJ23" s="1071"/>
      <c r="AK23" s="1072"/>
      <c r="AL23" s="1073"/>
      <c r="AM23" s="1073"/>
      <c r="AN23" s="1073"/>
      <c r="AO23" s="1073"/>
      <c r="AP23" s="1068">
        <v>31124</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10820</v>
      </c>
      <c r="R28" s="1053"/>
      <c r="S28" s="1053"/>
      <c r="T28" s="1053"/>
      <c r="U28" s="1053"/>
      <c r="V28" s="1053">
        <v>10194</v>
      </c>
      <c r="W28" s="1053"/>
      <c r="X28" s="1053"/>
      <c r="Y28" s="1053"/>
      <c r="Z28" s="1053"/>
      <c r="AA28" s="1053">
        <v>626</v>
      </c>
      <c r="AB28" s="1053"/>
      <c r="AC28" s="1053"/>
      <c r="AD28" s="1053"/>
      <c r="AE28" s="1054"/>
      <c r="AF28" s="1055">
        <v>626</v>
      </c>
      <c r="AG28" s="1053"/>
      <c r="AH28" s="1053"/>
      <c r="AI28" s="1053"/>
      <c r="AJ28" s="1056"/>
      <c r="AK28" s="1057">
        <v>893</v>
      </c>
      <c r="AL28" s="1045"/>
      <c r="AM28" s="1045"/>
      <c r="AN28" s="1045"/>
      <c r="AO28" s="1045"/>
      <c r="AP28" s="1045" t="s">
        <v>548</v>
      </c>
      <c r="AQ28" s="1045"/>
      <c r="AR28" s="1045"/>
      <c r="AS28" s="1045"/>
      <c r="AT28" s="1045"/>
      <c r="AU28" s="1045" t="s">
        <v>548</v>
      </c>
      <c r="AV28" s="1045"/>
      <c r="AW28" s="1045"/>
      <c r="AX28" s="1045"/>
      <c r="AY28" s="1045"/>
      <c r="AZ28" s="1046" t="s">
        <v>551</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382</v>
      </c>
      <c r="C29" s="1037"/>
      <c r="D29" s="1037"/>
      <c r="E29" s="1037"/>
      <c r="F29" s="1037"/>
      <c r="G29" s="1037"/>
      <c r="H29" s="1037"/>
      <c r="I29" s="1037"/>
      <c r="J29" s="1037"/>
      <c r="K29" s="1037"/>
      <c r="L29" s="1037"/>
      <c r="M29" s="1037"/>
      <c r="N29" s="1037"/>
      <c r="O29" s="1037"/>
      <c r="P29" s="1038"/>
      <c r="Q29" s="1042">
        <v>7490</v>
      </c>
      <c r="R29" s="1043"/>
      <c r="S29" s="1043"/>
      <c r="T29" s="1043"/>
      <c r="U29" s="1043"/>
      <c r="V29" s="1043">
        <v>7206</v>
      </c>
      <c r="W29" s="1043"/>
      <c r="X29" s="1043"/>
      <c r="Y29" s="1043"/>
      <c r="Z29" s="1043"/>
      <c r="AA29" s="1043">
        <v>284</v>
      </c>
      <c r="AB29" s="1043"/>
      <c r="AC29" s="1043"/>
      <c r="AD29" s="1043"/>
      <c r="AE29" s="1044"/>
      <c r="AF29" s="1018">
        <v>284</v>
      </c>
      <c r="AG29" s="1019"/>
      <c r="AH29" s="1019"/>
      <c r="AI29" s="1019"/>
      <c r="AJ29" s="1020"/>
      <c r="AK29" s="979">
        <v>1046</v>
      </c>
      <c r="AL29" s="970"/>
      <c r="AM29" s="970"/>
      <c r="AN29" s="970"/>
      <c r="AO29" s="970"/>
      <c r="AP29" s="970" t="s">
        <v>548</v>
      </c>
      <c r="AQ29" s="970"/>
      <c r="AR29" s="970"/>
      <c r="AS29" s="970"/>
      <c r="AT29" s="970"/>
      <c r="AU29" s="970" t="s">
        <v>548</v>
      </c>
      <c r="AV29" s="970"/>
      <c r="AW29" s="970"/>
      <c r="AX29" s="970"/>
      <c r="AY29" s="970"/>
      <c r="AZ29" s="1041" t="s">
        <v>551</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383</v>
      </c>
      <c r="C30" s="1037"/>
      <c r="D30" s="1037"/>
      <c r="E30" s="1037"/>
      <c r="F30" s="1037"/>
      <c r="G30" s="1037"/>
      <c r="H30" s="1037"/>
      <c r="I30" s="1037"/>
      <c r="J30" s="1037"/>
      <c r="K30" s="1037"/>
      <c r="L30" s="1037"/>
      <c r="M30" s="1037"/>
      <c r="N30" s="1037"/>
      <c r="O30" s="1037"/>
      <c r="P30" s="1038"/>
      <c r="Q30" s="1042">
        <v>816</v>
      </c>
      <c r="R30" s="1043"/>
      <c r="S30" s="1043"/>
      <c r="T30" s="1043"/>
      <c r="U30" s="1043"/>
      <c r="V30" s="1043">
        <v>814</v>
      </c>
      <c r="W30" s="1043"/>
      <c r="X30" s="1043"/>
      <c r="Y30" s="1043"/>
      <c r="Z30" s="1043"/>
      <c r="AA30" s="1043">
        <v>2</v>
      </c>
      <c r="AB30" s="1043"/>
      <c r="AC30" s="1043"/>
      <c r="AD30" s="1043"/>
      <c r="AE30" s="1044"/>
      <c r="AF30" s="1018">
        <v>2</v>
      </c>
      <c r="AG30" s="1019"/>
      <c r="AH30" s="1019"/>
      <c r="AI30" s="1019"/>
      <c r="AJ30" s="1020"/>
      <c r="AK30" s="979">
        <v>272</v>
      </c>
      <c r="AL30" s="970"/>
      <c r="AM30" s="970"/>
      <c r="AN30" s="970"/>
      <c r="AO30" s="970"/>
      <c r="AP30" s="970" t="s">
        <v>548</v>
      </c>
      <c r="AQ30" s="970"/>
      <c r="AR30" s="970"/>
      <c r="AS30" s="970"/>
      <c r="AT30" s="970"/>
      <c r="AU30" s="970" t="s">
        <v>547</v>
      </c>
      <c r="AV30" s="970"/>
      <c r="AW30" s="970"/>
      <c r="AX30" s="970"/>
      <c r="AY30" s="970"/>
      <c r="AZ30" s="1041" t="s">
        <v>551</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384</v>
      </c>
      <c r="C31" s="1037"/>
      <c r="D31" s="1037"/>
      <c r="E31" s="1037"/>
      <c r="F31" s="1037"/>
      <c r="G31" s="1037"/>
      <c r="H31" s="1037"/>
      <c r="I31" s="1037"/>
      <c r="J31" s="1037"/>
      <c r="K31" s="1037"/>
      <c r="L31" s="1037"/>
      <c r="M31" s="1037"/>
      <c r="N31" s="1037"/>
      <c r="O31" s="1037"/>
      <c r="P31" s="1038"/>
      <c r="Q31" s="1042">
        <v>836</v>
      </c>
      <c r="R31" s="1043"/>
      <c r="S31" s="1043"/>
      <c r="T31" s="1043"/>
      <c r="U31" s="1043"/>
      <c r="V31" s="1043">
        <v>758</v>
      </c>
      <c r="W31" s="1043"/>
      <c r="X31" s="1043"/>
      <c r="Y31" s="1043"/>
      <c r="Z31" s="1043"/>
      <c r="AA31" s="1043">
        <v>78</v>
      </c>
      <c r="AB31" s="1043"/>
      <c r="AC31" s="1043"/>
      <c r="AD31" s="1043"/>
      <c r="AE31" s="1044"/>
      <c r="AF31" s="1018">
        <v>1570</v>
      </c>
      <c r="AG31" s="1019"/>
      <c r="AH31" s="1019"/>
      <c r="AI31" s="1019"/>
      <c r="AJ31" s="1020"/>
      <c r="AK31" s="979">
        <v>65</v>
      </c>
      <c r="AL31" s="970"/>
      <c r="AM31" s="970"/>
      <c r="AN31" s="970"/>
      <c r="AO31" s="970"/>
      <c r="AP31" s="970">
        <v>3513</v>
      </c>
      <c r="AQ31" s="970"/>
      <c r="AR31" s="970"/>
      <c r="AS31" s="970"/>
      <c r="AT31" s="970"/>
      <c r="AU31" s="970">
        <v>376</v>
      </c>
      <c r="AV31" s="970"/>
      <c r="AW31" s="970"/>
      <c r="AX31" s="970"/>
      <c r="AY31" s="970"/>
      <c r="AZ31" s="1041" t="s">
        <v>552</v>
      </c>
      <c r="BA31" s="1041"/>
      <c r="BB31" s="1041"/>
      <c r="BC31" s="1041"/>
      <c r="BD31" s="1041"/>
      <c r="BE31" s="1031" t="s">
        <v>385</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386</v>
      </c>
      <c r="C32" s="1037"/>
      <c r="D32" s="1037"/>
      <c r="E32" s="1037"/>
      <c r="F32" s="1037"/>
      <c r="G32" s="1037"/>
      <c r="H32" s="1037"/>
      <c r="I32" s="1037"/>
      <c r="J32" s="1037"/>
      <c r="K32" s="1037"/>
      <c r="L32" s="1037"/>
      <c r="M32" s="1037"/>
      <c r="N32" s="1037"/>
      <c r="O32" s="1037"/>
      <c r="P32" s="1038"/>
      <c r="Q32" s="1042">
        <v>1452</v>
      </c>
      <c r="R32" s="1043"/>
      <c r="S32" s="1043"/>
      <c r="T32" s="1043"/>
      <c r="U32" s="1043"/>
      <c r="V32" s="1043">
        <v>1329</v>
      </c>
      <c r="W32" s="1043"/>
      <c r="X32" s="1043"/>
      <c r="Y32" s="1043"/>
      <c r="Z32" s="1043"/>
      <c r="AA32" s="1043">
        <v>124</v>
      </c>
      <c r="AB32" s="1043"/>
      <c r="AC32" s="1043"/>
      <c r="AD32" s="1043"/>
      <c r="AE32" s="1044"/>
      <c r="AF32" s="1018">
        <v>1460</v>
      </c>
      <c r="AG32" s="1019"/>
      <c r="AH32" s="1019"/>
      <c r="AI32" s="1019"/>
      <c r="AJ32" s="1020"/>
      <c r="AK32" s="979">
        <v>442</v>
      </c>
      <c r="AL32" s="970"/>
      <c r="AM32" s="970"/>
      <c r="AN32" s="970"/>
      <c r="AO32" s="970"/>
      <c r="AP32" s="970">
        <v>8044</v>
      </c>
      <c r="AQ32" s="970"/>
      <c r="AR32" s="970"/>
      <c r="AS32" s="970"/>
      <c r="AT32" s="970"/>
      <c r="AU32" s="970">
        <v>4770</v>
      </c>
      <c r="AV32" s="970"/>
      <c r="AW32" s="970"/>
      <c r="AX32" s="970"/>
      <c r="AY32" s="970"/>
      <c r="AZ32" s="1041" t="s">
        <v>551</v>
      </c>
      <c r="BA32" s="1041"/>
      <c r="BB32" s="1041"/>
      <c r="BC32" s="1041"/>
      <c r="BD32" s="1041"/>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387</v>
      </c>
      <c r="C33" s="1037"/>
      <c r="D33" s="1037"/>
      <c r="E33" s="1037"/>
      <c r="F33" s="1037"/>
      <c r="G33" s="1037"/>
      <c r="H33" s="1037"/>
      <c r="I33" s="1037"/>
      <c r="J33" s="1037"/>
      <c r="K33" s="1037"/>
      <c r="L33" s="1037"/>
      <c r="M33" s="1037"/>
      <c r="N33" s="1037"/>
      <c r="O33" s="1037"/>
      <c r="P33" s="1038"/>
      <c r="Q33" s="1042">
        <v>447</v>
      </c>
      <c r="R33" s="1043"/>
      <c r="S33" s="1043"/>
      <c r="T33" s="1043"/>
      <c r="U33" s="1043"/>
      <c r="V33" s="1043">
        <v>407</v>
      </c>
      <c r="W33" s="1043"/>
      <c r="X33" s="1043"/>
      <c r="Y33" s="1043"/>
      <c r="Z33" s="1043"/>
      <c r="AA33" s="1043">
        <v>40</v>
      </c>
      <c r="AB33" s="1043"/>
      <c r="AC33" s="1043"/>
      <c r="AD33" s="1043"/>
      <c r="AE33" s="1044"/>
      <c r="AF33" s="1018">
        <v>135</v>
      </c>
      <c r="AG33" s="1019"/>
      <c r="AH33" s="1019"/>
      <c r="AI33" s="1019"/>
      <c r="AJ33" s="1020"/>
      <c r="AK33" s="979">
        <v>361</v>
      </c>
      <c r="AL33" s="970"/>
      <c r="AM33" s="970"/>
      <c r="AN33" s="970"/>
      <c r="AO33" s="970"/>
      <c r="AP33" s="970">
        <v>2732</v>
      </c>
      <c r="AQ33" s="970"/>
      <c r="AR33" s="970"/>
      <c r="AS33" s="970"/>
      <c r="AT33" s="970"/>
      <c r="AU33" s="970">
        <v>2473</v>
      </c>
      <c r="AV33" s="970"/>
      <c r="AW33" s="970"/>
      <c r="AX33" s="970"/>
      <c r="AY33" s="970"/>
      <c r="AZ33" s="1041" t="s">
        <v>552</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388</v>
      </c>
      <c r="C34" s="1037"/>
      <c r="D34" s="1037"/>
      <c r="E34" s="1037"/>
      <c r="F34" s="1037"/>
      <c r="G34" s="1037"/>
      <c r="H34" s="1037"/>
      <c r="I34" s="1037"/>
      <c r="J34" s="1037"/>
      <c r="K34" s="1037"/>
      <c r="L34" s="1037"/>
      <c r="M34" s="1037"/>
      <c r="N34" s="1037"/>
      <c r="O34" s="1037"/>
      <c r="P34" s="1038"/>
      <c r="Q34" s="1042">
        <v>25</v>
      </c>
      <c r="R34" s="1043"/>
      <c r="S34" s="1043"/>
      <c r="T34" s="1043"/>
      <c r="U34" s="1043"/>
      <c r="V34" s="1043">
        <v>22</v>
      </c>
      <c r="W34" s="1043"/>
      <c r="X34" s="1043"/>
      <c r="Y34" s="1043"/>
      <c r="Z34" s="1043"/>
      <c r="AA34" s="1043">
        <v>3</v>
      </c>
      <c r="AB34" s="1043"/>
      <c r="AC34" s="1043"/>
      <c r="AD34" s="1043"/>
      <c r="AE34" s="1044"/>
      <c r="AF34" s="1018">
        <v>3</v>
      </c>
      <c r="AG34" s="1019"/>
      <c r="AH34" s="1019"/>
      <c r="AI34" s="1019"/>
      <c r="AJ34" s="1020"/>
      <c r="AK34" s="979">
        <v>11</v>
      </c>
      <c r="AL34" s="970"/>
      <c r="AM34" s="970"/>
      <c r="AN34" s="970"/>
      <c r="AO34" s="970"/>
      <c r="AP34" s="970">
        <v>70</v>
      </c>
      <c r="AQ34" s="970"/>
      <c r="AR34" s="970"/>
      <c r="AS34" s="970"/>
      <c r="AT34" s="970"/>
      <c r="AU34" s="970">
        <v>46</v>
      </c>
      <c r="AV34" s="970"/>
      <c r="AW34" s="970"/>
      <c r="AX34" s="970"/>
      <c r="AY34" s="970"/>
      <c r="AZ34" s="1041" t="s">
        <v>552</v>
      </c>
      <c r="BA34" s="1041"/>
      <c r="BB34" s="1041"/>
      <c r="BC34" s="1041"/>
      <c r="BD34" s="1041"/>
      <c r="BE34" s="1031" t="s">
        <v>389</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390</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391</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4080</v>
      </c>
      <c r="AG63" s="958"/>
      <c r="AH63" s="958"/>
      <c r="AI63" s="958"/>
      <c r="AJ63" s="1029"/>
      <c r="AK63" s="1030"/>
      <c r="AL63" s="962"/>
      <c r="AM63" s="962"/>
      <c r="AN63" s="962"/>
      <c r="AO63" s="962"/>
      <c r="AP63" s="958">
        <v>14359</v>
      </c>
      <c r="AQ63" s="958"/>
      <c r="AR63" s="958"/>
      <c r="AS63" s="958"/>
      <c r="AT63" s="958"/>
      <c r="AU63" s="958">
        <v>7665</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393</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394</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540</v>
      </c>
      <c r="C68" s="985"/>
      <c r="D68" s="985"/>
      <c r="E68" s="985"/>
      <c r="F68" s="985"/>
      <c r="G68" s="985"/>
      <c r="H68" s="985"/>
      <c r="I68" s="985"/>
      <c r="J68" s="985"/>
      <c r="K68" s="985"/>
      <c r="L68" s="985"/>
      <c r="M68" s="985"/>
      <c r="N68" s="985"/>
      <c r="O68" s="985"/>
      <c r="P68" s="986"/>
      <c r="Q68" s="987">
        <v>11014</v>
      </c>
      <c r="R68" s="981"/>
      <c r="S68" s="981"/>
      <c r="T68" s="981"/>
      <c r="U68" s="981"/>
      <c r="V68" s="981">
        <v>9060</v>
      </c>
      <c r="W68" s="981"/>
      <c r="X68" s="981"/>
      <c r="Y68" s="981"/>
      <c r="Z68" s="981"/>
      <c r="AA68" s="981">
        <v>1954</v>
      </c>
      <c r="AB68" s="981"/>
      <c r="AC68" s="981"/>
      <c r="AD68" s="981"/>
      <c r="AE68" s="981"/>
      <c r="AF68" s="981">
        <v>1954</v>
      </c>
      <c r="AG68" s="981"/>
      <c r="AH68" s="981"/>
      <c r="AI68" s="981"/>
      <c r="AJ68" s="981"/>
      <c r="AK68" s="981">
        <v>639</v>
      </c>
      <c r="AL68" s="981"/>
      <c r="AM68" s="981"/>
      <c r="AN68" s="981"/>
      <c r="AO68" s="981"/>
      <c r="AP68" s="981" t="s">
        <v>549</v>
      </c>
      <c r="AQ68" s="981"/>
      <c r="AR68" s="981"/>
      <c r="AS68" s="981"/>
      <c r="AT68" s="981"/>
      <c r="AU68" s="981" t="s">
        <v>549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541</v>
      </c>
      <c r="C69" s="974"/>
      <c r="D69" s="974"/>
      <c r="E69" s="974"/>
      <c r="F69" s="974"/>
      <c r="G69" s="974"/>
      <c r="H69" s="974"/>
      <c r="I69" s="974"/>
      <c r="J69" s="974"/>
      <c r="K69" s="974"/>
      <c r="L69" s="974"/>
      <c r="M69" s="974"/>
      <c r="N69" s="974"/>
      <c r="O69" s="974"/>
      <c r="P69" s="975"/>
      <c r="Q69" s="976">
        <v>6825</v>
      </c>
      <c r="R69" s="970"/>
      <c r="S69" s="970"/>
      <c r="T69" s="970"/>
      <c r="U69" s="970"/>
      <c r="V69" s="970">
        <v>6707</v>
      </c>
      <c r="W69" s="970"/>
      <c r="X69" s="970"/>
      <c r="Y69" s="970"/>
      <c r="Z69" s="970"/>
      <c r="AA69" s="970">
        <v>118</v>
      </c>
      <c r="AB69" s="970"/>
      <c r="AC69" s="970"/>
      <c r="AD69" s="970"/>
      <c r="AE69" s="970"/>
      <c r="AF69" s="970">
        <v>3144</v>
      </c>
      <c r="AG69" s="970"/>
      <c r="AH69" s="970"/>
      <c r="AI69" s="970"/>
      <c r="AJ69" s="970"/>
      <c r="AK69" s="970" t="s">
        <v>549</v>
      </c>
      <c r="AL69" s="970"/>
      <c r="AM69" s="970"/>
      <c r="AN69" s="970"/>
      <c r="AO69" s="970"/>
      <c r="AP69" s="970">
        <v>732</v>
      </c>
      <c r="AQ69" s="970"/>
      <c r="AR69" s="970"/>
      <c r="AS69" s="970"/>
      <c r="AT69" s="970"/>
      <c r="AU69" s="970">
        <v>613</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542</v>
      </c>
      <c r="C70" s="974"/>
      <c r="D70" s="974"/>
      <c r="E70" s="974"/>
      <c r="F70" s="974"/>
      <c r="G70" s="974"/>
      <c r="H70" s="974"/>
      <c r="I70" s="974"/>
      <c r="J70" s="974"/>
      <c r="K70" s="974"/>
      <c r="L70" s="974"/>
      <c r="M70" s="974"/>
      <c r="N70" s="974"/>
      <c r="O70" s="974"/>
      <c r="P70" s="975"/>
      <c r="Q70" s="976">
        <v>5327</v>
      </c>
      <c r="R70" s="970"/>
      <c r="S70" s="970"/>
      <c r="T70" s="970"/>
      <c r="U70" s="970"/>
      <c r="V70" s="970">
        <v>5102</v>
      </c>
      <c r="W70" s="970"/>
      <c r="X70" s="970"/>
      <c r="Y70" s="970"/>
      <c r="Z70" s="970"/>
      <c r="AA70" s="970">
        <v>225</v>
      </c>
      <c r="AB70" s="970"/>
      <c r="AC70" s="970"/>
      <c r="AD70" s="970"/>
      <c r="AE70" s="970"/>
      <c r="AF70" s="970">
        <v>225</v>
      </c>
      <c r="AG70" s="970"/>
      <c r="AH70" s="970"/>
      <c r="AI70" s="970"/>
      <c r="AJ70" s="970"/>
      <c r="AK70" s="970">
        <v>46</v>
      </c>
      <c r="AL70" s="970"/>
      <c r="AM70" s="970"/>
      <c r="AN70" s="970"/>
      <c r="AO70" s="970"/>
      <c r="AP70" s="970">
        <v>4400</v>
      </c>
      <c r="AQ70" s="970"/>
      <c r="AR70" s="970"/>
      <c r="AS70" s="970"/>
      <c r="AT70" s="970"/>
      <c r="AU70" s="970">
        <v>1368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543</v>
      </c>
      <c r="C71" s="974"/>
      <c r="D71" s="974"/>
      <c r="E71" s="974"/>
      <c r="F71" s="974"/>
      <c r="G71" s="974"/>
      <c r="H71" s="974"/>
      <c r="I71" s="974"/>
      <c r="J71" s="974"/>
      <c r="K71" s="974"/>
      <c r="L71" s="974"/>
      <c r="M71" s="974"/>
      <c r="N71" s="974"/>
      <c r="O71" s="974"/>
      <c r="P71" s="975"/>
      <c r="Q71" s="976">
        <v>270</v>
      </c>
      <c r="R71" s="970"/>
      <c r="S71" s="970"/>
      <c r="T71" s="970"/>
      <c r="U71" s="970"/>
      <c r="V71" s="970">
        <v>262</v>
      </c>
      <c r="W71" s="970"/>
      <c r="X71" s="970"/>
      <c r="Y71" s="970"/>
      <c r="Z71" s="970"/>
      <c r="AA71" s="970">
        <v>8</v>
      </c>
      <c r="AB71" s="970"/>
      <c r="AC71" s="970"/>
      <c r="AD71" s="970"/>
      <c r="AE71" s="970"/>
      <c r="AF71" s="970">
        <v>8</v>
      </c>
      <c r="AG71" s="970"/>
      <c r="AH71" s="970"/>
      <c r="AI71" s="970"/>
      <c r="AJ71" s="970"/>
      <c r="AK71" s="970" t="s">
        <v>548</v>
      </c>
      <c r="AL71" s="970"/>
      <c r="AM71" s="970"/>
      <c r="AN71" s="970"/>
      <c r="AO71" s="970"/>
      <c r="AP71" s="970" t="s">
        <v>547</v>
      </c>
      <c r="AQ71" s="970"/>
      <c r="AR71" s="970"/>
      <c r="AS71" s="970"/>
      <c r="AT71" s="970"/>
      <c r="AU71" s="970" t="s">
        <v>551</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544</v>
      </c>
      <c r="C72" s="974"/>
      <c r="D72" s="974"/>
      <c r="E72" s="974"/>
      <c r="F72" s="974"/>
      <c r="G72" s="974"/>
      <c r="H72" s="974"/>
      <c r="I72" s="974"/>
      <c r="J72" s="974"/>
      <c r="K72" s="974"/>
      <c r="L72" s="974"/>
      <c r="M72" s="974"/>
      <c r="N72" s="974"/>
      <c r="O72" s="974"/>
      <c r="P72" s="975"/>
      <c r="Q72" s="976">
        <v>287515</v>
      </c>
      <c r="R72" s="970"/>
      <c r="S72" s="970"/>
      <c r="T72" s="970"/>
      <c r="U72" s="970"/>
      <c r="V72" s="970">
        <v>274140</v>
      </c>
      <c r="W72" s="970"/>
      <c r="X72" s="970"/>
      <c r="Y72" s="970"/>
      <c r="Z72" s="970"/>
      <c r="AA72" s="970">
        <v>13375</v>
      </c>
      <c r="AB72" s="970"/>
      <c r="AC72" s="970"/>
      <c r="AD72" s="970"/>
      <c r="AE72" s="970"/>
      <c r="AF72" s="970">
        <v>13375</v>
      </c>
      <c r="AG72" s="970"/>
      <c r="AH72" s="970"/>
      <c r="AI72" s="970"/>
      <c r="AJ72" s="970"/>
      <c r="AK72" s="970" t="s">
        <v>550</v>
      </c>
      <c r="AL72" s="970"/>
      <c r="AM72" s="970"/>
      <c r="AN72" s="970"/>
      <c r="AO72" s="970"/>
      <c r="AP72" s="970" t="s">
        <v>547</v>
      </c>
      <c r="AQ72" s="970"/>
      <c r="AR72" s="970"/>
      <c r="AS72" s="970"/>
      <c r="AT72" s="970"/>
      <c r="AU72" s="970" t="s">
        <v>547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395</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18706</v>
      </c>
      <c r="AG88" s="958"/>
      <c r="AH88" s="958"/>
      <c r="AI88" s="958"/>
      <c r="AJ88" s="958"/>
      <c r="AK88" s="962"/>
      <c r="AL88" s="962"/>
      <c r="AM88" s="962"/>
      <c r="AN88" s="962"/>
      <c r="AO88" s="962"/>
      <c r="AP88" s="958">
        <v>5132</v>
      </c>
      <c r="AQ88" s="958"/>
      <c r="AR88" s="958"/>
      <c r="AS88" s="958"/>
      <c r="AT88" s="958"/>
      <c r="AU88" s="958">
        <v>1981</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396</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40</v>
      </c>
      <c r="CS102" s="950"/>
      <c r="CT102" s="950"/>
      <c r="CU102" s="950"/>
      <c r="CV102" s="951"/>
      <c r="CW102" s="949">
        <v>15</v>
      </c>
      <c r="CX102" s="950"/>
      <c r="CY102" s="950"/>
      <c r="CZ102" s="950"/>
      <c r="DA102" s="951"/>
      <c r="DB102" s="949" t="s">
        <v>551</v>
      </c>
      <c r="DC102" s="950"/>
      <c r="DD102" s="950"/>
      <c r="DE102" s="950"/>
      <c r="DF102" s="951"/>
      <c r="DG102" s="949" t="s">
        <v>551</v>
      </c>
      <c r="DH102" s="950"/>
      <c r="DI102" s="950"/>
      <c r="DJ102" s="950"/>
      <c r="DK102" s="951"/>
      <c r="DL102" s="949" t="s">
        <v>552</v>
      </c>
      <c r="DM102" s="950"/>
      <c r="DN102" s="950"/>
      <c r="DO102" s="950"/>
      <c r="DP102" s="951"/>
      <c r="DQ102" s="949" t="s">
        <v>551</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397</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398</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401</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402</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404</v>
      </c>
      <c r="AB109" s="893"/>
      <c r="AC109" s="893"/>
      <c r="AD109" s="893"/>
      <c r="AE109" s="894"/>
      <c r="AF109" s="895" t="s">
        <v>288</v>
      </c>
      <c r="AG109" s="893"/>
      <c r="AH109" s="893"/>
      <c r="AI109" s="893"/>
      <c r="AJ109" s="894"/>
      <c r="AK109" s="895" t="s">
        <v>287</v>
      </c>
      <c r="AL109" s="893"/>
      <c r="AM109" s="893"/>
      <c r="AN109" s="893"/>
      <c r="AO109" s="894"/>
      <c r="AP109" s="895" t="s">
        <v>405</v>
      </c>
      <c r="AQ109" s="893"/>
      <c r="AR109" s="893"/>
      <c r="AS109" s="893"/>
      <c r="AT109" s="924"/>
      <c r="AU109" s="892" t="s">
        <v>403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404</v>
      </c>
      <c r="BR109" s="893"/>
      <c r="BS109" s="893"/>
      <c r="BT109" s="893"/>
      <c r="BU109" s="894"/>
      <c r="BV109" s="895" t="s">
        <v>288</v>
      </c>
      <c r="BW109" s="893"/>
      <c r="BX109" s="893"/>
      <c r="BY109" s="893"/>
      <c r="BZ109" s="894"/>
      <c r="CA109" s="895" t="s">
        <v>287</v>
      </c>
      <c r="CB109" s="893"/>
      <c r="CC109" s="893"/>
      <c r="CD109" s="893"/>
      <c r="CE109" s="894"/>
      <c r="CF109" s="931" t="s">
        <v>405</v>
      </c>
      <c r="CG109" s="931"/>
      <c r="CH109" s="931"/>
      <c r="CI109" s="931"/>
      <c r="CJ109" s="931"/>
      <c r="CK109" s="895" t="s">
        <v>406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404</v>
      </c>
      <c r="DH109" s="893"/>
      <c r="DI109" s="893"/>
      <c r="DJ109" s="893"/>
      <c r="DK109" s="894"/>
      <c r="DL109" s="895" t="s">
        <v>288</v>
      </c>
      <c r="DM109" s="893"/>
      <c r="DN109" s="893"/>
      <c r="DO109" s="893"/>
      <c r="DP109" s="894"/>
      <c r="DQ109" s="895" t="s">
        <v>287</v>
      </c>
      <c r="DR109" s="893"/>
      <c r="DS109" s="893"/>
      <c r="DT109" s="893"/>
      <c r="DU109" s="894"/>
      <c r="DV109" s="895" t="s">
        <v>405</v>
      </c>
      <c r="DW109" s="893"/>
      <c r="DX109" s="893"/>
      <c r="DY109" s="893"/>
      <c r="DZ109" s="924"/>
    </row>
    <row r="110" spans="1:131" s="199" customFormat="1" ht="26.25" customHeight="1" x14ac:dyDescent="0.15">
      <c r="A110" s="795" t="s">
        <v>407</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3461619</v>
      </c>
      <c r="AB110" s="886"/>
      <c r="AC110" s="886"/>
      <c r="AD110" s="886"/>
      <c r="AE110" s="887"/>
      <c r="AF110" s="888">
        <v>3357720</v>
      </c>
      <c r="AG110" s="886"/>
      <c r="AH110" s="886"/>
      <c r="AI110" s="886"/>
      <c r="AJ110" s="887"/>
      <c r="AK110" s="888">
        <v>3308390</v>
      </c>
      <c r="AL110" s="886"/>
      <c r="AM110" s="886"/>
      <c r="AN110" s="886"/>
      <c r="AO110" s="887"/>
      <c r="AP110" s="889">
        <v>21.6</v>
      </c>
      <c r="AQ110" s="890"/>
      <c r="AR110" s="890"/>
      <c r="AS110" s="890"/>
      <c r="AT110" s="891"/>
      <c r="AU110" s="925" t="s">
        <v>62</v>
      </c>
      <c r="AV110" s="926"/>
      <c r="AW110" s="926"/>
      <c r="AX110" s="926"/>
      <c r="AY110" s="926"/>
      <c r="AZ110" s="851" t="s">
        <v>408</v>
      </c>
      <c r="BA110" s="796"/>
      <c r="BB110" s="796"/>
      <c r="BC110" s="796"/>
      <c r="BD110" s="796"/>
      <c r="BE110" s="796"/>
      <c r="BF110" s="796"/>
      <c r="BG110" s="796"/>
      <c r="BH110" s="796"/>
      <c r="BI110" s="796"/>
      <c r="BJ110" s="796"/>
      <c r="BK110" s="796"/>
      <c r="BL110" s="796"/>
      <c r="BM110" s="796"/>
      <c r="BN110" s="796"/>
      <c r="BO110" s="796"/>
      <c r="BP110" s="797"/>
      <c r="BQ110" s="852">
        <v>30430027</v>
      </c>
      <c r="BR110" s="833"/>
      <c r="BS110" s="833"/>
      <c r="BT110" s="833"/>
      <c r="BU110" s="833"/>
      <c r="BV110" s="833">
        <v>30335237</v>
      </c>
      <c r="BW110" s="833"/>
      <c r="BX110" s="833"/>
      <c r="BY110" s="833"/>
      <c r="BZ110" s="833"/>
      <c r="CA110" s="833">
        <v>31123569</v>
      </c>
      <c r="CB110" s="833"/>
      <c r="CC110" s="833"/>
      <c r="CD110" s="833"/>
      <c r="CE110" s="833"/>
      <c r="CF110" s="857">
        <v>203.2</v>
      </c>
      <c r="CG110" s="858"/>
      <c r="CH110" s="858"/>
      <c r="CI110" s="858"/>
      <c r="CJ110" s="858"/>
      <c r="CK110" s="921" t="s">
        <v>409</v>
      </c>
      <c r="CL110" s="807"/>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411</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412</v>
      </c>
      <c r="BA111" s="738"/>
      <c r="BB111" s="738"/>
      <c r="BC111" s="738"/>
      <c r="BD111" s="738"/>
      <c r="BE111" s="738"/>
      <c r="BF111" s="738"/>
      <c r="BG111" s="738"/>
      <c r="BH111" s="738"/>
      <c r="BI111" s="738"/>
      <c r="BJ111" s="738"/>
      <c r="BK111" s="738"/>
      <c r="BL111" s="738"/>
      <c r="BM111" s="738"/>
      <c r="BN111" s="738"/>
      <c r="BO111" s="738"/>
      <c r="BP111" s="739"/>
      <c r="BQ111" s="804">
        <v>45767</v>
      </c>
      <c r="BR111" s="805"/>
      <c r="BS111" s="805"/>
      <c r="BT111" s="805"/>
      <c r="BU111" s="805"/>
      <c r="BV111" s="805">
        <v>30917</v>
      </c>
      <c r="BW111" s="805"/>
      <c r="BX111" s="805"/>
      <c r="BY111" s="805"/>
      <c r="BZ111" s="805"/>
      <c r="CA111" s="805">
        <v>19995</v>
      </c>
      <c r="CB111" s="805"/>
      <c r="CC111" s="805"/>
      <c r="CD111" s="805"/>
      <c r="CE111" s="805"/>
      <c r="CF111" s="866">
        <v>0.1</v>
      </c>
      <c r="CG111" s="867"/>
      <c r="CH111" s="867"/>
      <c r="CI111" s="867"/>
      <c r="CJ111" s="867"/>
      <c r="CK111" s="922"/>
      <c r="CL111" s="809"/>
      <c r="CM111" s="812" t="s">
        <v>413</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414</v>
      </c>
      <c r="B112" s="908"/>
      <c r="C112" s="738" t="s">
        <v>415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416</v>
      </c>
      <c r="AB112" s="768"/>
      <c r="AC112" s="768"/>
      <c r="AD112" s="768"/>
      <c r="AE112" s="769"/>
      <c r="AF112" s="770" t="s">
        <v>416</v>
      </c>
      <c r="AG112" s="768"/>
      <c r="AH112" s="768"/>
      <c r="AI112" s="768"/>
      <c r="AJ112" s="769"/>
      <c r="AK112" s="770" t="s">
        <v>416</v>
      </c>
      <c r="AL112" s="768"/>
      <c r="AM112" s="768"/>
      <c r="AN112" s="768"/>
      <c r="AO112" s="769"/>
      <c r="AP112" s="815" t="s">
        <v>416</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9944732</v>
      </c>
      <c r="BR112" s="805"/>
      <c r="BS112" s="805"/>
      <c r="BT112" s="805"/>
      <c r="BU112" s="805"/>
      <c r="BV112" s="805">
        <v>9072365</v>
      </c>
      <c r="BW112" s="805"/>
      <c r="BX112" s="805"/>
      <c r="BY112" s="805"/>
      <c r="BZ112" s="805"/>
      <c r="CA112" s="805">
        <v>7664692</v>
      </c>
      <c r="CB112" s="805"/>
      <c r="CC112" s="805"/>
      <c r="CD112" s="805"/>
      <c r="CE112" s="805"/>
      <c r="CF112" s="866">
        <v>50</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416</v>
      </c>
      <c r="DH112" s="805"/>
      <c r="DI112" s="805"/>
      <c r="DJ112" s="805"/>
      <c r="DK112" s="805"/>
      <c r="DL112" s="805" t="s">
        <v>416</v>
      </c>
      <c r="DM112" s="805"/>
      <c r="DN112" s="805"/>
      <c r="DO112" s="805"/>
      <c r="DP112" s="805"/>
      <c r="DQ112" s="805" t="s">
        <v>416</v>
      </c>
      <c r="DR112" s="805"/>
      <c r="DS112" s="805"/>
      <c r="DT112" s="805"/>
      <c r="DU112" s="805"/>
      <c r="DV112" s="782" t="s">
        <v>416</v>
      </c>
      <c r="DW112" s="782"/>
      <c r="DX112" s="782"/>
      <c r="DY112" s="782"/>
      <c r="DZ112" s="783"/>
    </row>
    <row r="113" spans="1:130" s="199" customFormat="1" ht="26.25" customHeight="1" x14ac:dyDescent="0.15">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679702</v>
      </c>
      <c r="AB113" s="914"/>
      <c r="AC113" s="914"/>
      <c r="AD113" s="914"/>
      <c r="AE113" s="915"/>
      <c r="AF113" s="916">
        <v>632457</v>
      </c>
      <c r="AG113" s="914"/>
      <c r="AH113" s="914"/>
      <c r="AI113" s="914"/>
      <c r="AJ113" s="915"/>
      <c r="AK113" s="916">
        <v>658029</v>
      </c>
      <c r="AL113" s="914"/>
      <c r="AM113" s="914"/>
      <c r="AN113" s="914"/>
      <c r="AO113" s="915"/>
      <c r="AP113" s="917">
        <v>4.3</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1912895</v>
      </c>
      <c r="BR113" s="805"/>
      <c r="BS113" s="805"/>
      <c r="BT113" s="805"/>
      <c r="BU113" s="805"/>
      <c r="BV113" s="805">
        <v>1861295</v>
      </c>
      <c r="BW113" s="805"/>
      <c r="BX113" s="805"/>
      <c r="BY113" s="805"/>
      <c r="BZ113" s="805"/>
      <c r="CA113" s="805">
        <v>1981823</v>
      </c>
      <c r="CB113" s="805"/>
      <c r="CC113" s="805"/>
      <c r="CD113" s="805"/>
      <c r="CE113" s="805"/>
      <c r="CF113" s="866">
        <v>12.9</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416</v>
      </c>
      <c r="DH113" s="768"/>
      <c r="DI113" s="768"/>
      <c r="DJ113" s="768"/>
      <c r="DK113" s="769"/>
      <c r="DL113" s="770" t="s">
        <v>416</v>
      </c>
      <c r="DM113" s="768"/>
      <c r="DN113" s="768"/>
      <c r="DO113" s="768"/>
      <c r="DP113" s="769"/>
      <c r="DQ113" s="770" t="s">
        <v>416</v>
      </c>
      <c r="DR113" s="768"/>
      <c r="DS113" s="768"/>
      <c r="DT113" s="768"/>
      <c r="DU113" s="769"/>
      <c r="DV113" s="815" t="s">
        <v>416</v>
      </c>
      <c r="DW113" s="816"/>
      <c r="DX113" s="816"/>
      <c r="DY113" s="816"/>
      <c r="DZ113" s="817"/>
    </row>
    <row r="114" spans="1:130" s="199" customFormat="1" ht="26.25" customHeight="1" x14ac:dyDescent="0.15">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282749</v>
      </c>
      <c r="AB114" s="768"/>
      <c r="AC114" s="768"/>
      <c r="AD114" s="768"/>
      <c r="AE114" s="769"/>
      <c r="AF114" s="770">
        <v>205621</v>
      </c>
      <c r="AG114" s="768"/>
      <c r="AH114" s="768"/>
      <c r="AI114" s="768"/>
      <c r="AJ114" s="769"/>
      <c r="AK114" s="770">
        <v>240309</v>
      </c>
      <c r="AL114" s="768"/>
      <c r="AM114" s="768"/>
      <c r="AN114" s="768"/>
      <c r="AO114" s="769"/>
      <c r="AP114" s="815">
        <v>1.6</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4137438</v>
      </c>
      <c r="BR114" s="805"/>
      <c r="BS114" s="805"/>
      <c r="BT114" s="805"/>
      <c r="BU114" s="805"/>
      <c r="BV114" s="805">
        <v>3743275</v>
      </c>
      <c r="BW114" s="805"/>
      <c r="BX114" s="805"/>
      <c r="BY114" s="805"/>
      <c r="BZ114" s="805"/>
      <c r="CA114" s="805">
        <v>2286049</v>
      </c>
      <c r="CB114" s="805"/>
      <c r="CC114" s="805"/>
      <c r="CD114" s="805"/>
      <c r="CE114" s="805"/>
      <c r="CF114" s="866">
        <v>14.9</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416</v>
      </c>
      <c r="DH114" s="768"/>
      <c r="DI114" s="768"/>
      <c r="DJ114" s="768"/>
      <c r="DK114" s="769"/>
      <c r="DL114" s="770" t="s">
        <v>416</v>
      </c>
      <c r="DM114" s="768"/>
      <c r="DN114" s="768"/>
      <c r="DO114" s="768"/>
      <c r="DP114" s="769"/>
      <c r="DQ114" s="770" t="s">
        <v>416</v>
      </c>
      <c r="DR114" s="768"/>
      <c r="DS114" s="768"/>
      <c r="DT114" s="768"/>
      <c r="DU114" s="769"/>
      <c r="DV114" s="815" t="s">
        <v>416</v>
      </c>
      <c r="DW114" s="816"/>
      <c r="DX114" s="816"/>
      <c r="DY114" s="816"/>
      <c r="DZ114" s="817"/>
    </row>
    <row r="115" spans="1:130" s="199" customFormat="1" ht="26.25" customHeight="1" x14ac:dyDescent="0.15">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18150</v>
      </c>
      <c r="AB115" s="914"/>
      <c r="AC115" s="914"/>
      <c r="AD115" s="914"/>
      <c r="AE115" s="915"/>
      <c r="AF115" s="916">
        <v>14199</v>
      </c>
      <c r="AG115" s="914"/>
      <c r="AH115" s="914"/>
      <c r="AI115" s="914"/>
      <c r="AJ115" s="915"/>
      <c r="AK115" s="916">
        <v>12124</v>
      </c>
      <c r="AL115" s="914"/>
      <c r="AM115" s="914"/>
      <c r="AN115" s="914"/>
      <c r="AO115" s="915"/>
      <c r="AP115" s="917">
        <v>0.1</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t="s">
        <v>416</v>
      </c>
      <c r="BR115" s="805"/>
      <c r="BS115" s="805"/>
      <c r="BT115" s="805"/>
      <c r="BU115" s="805"/>
      <c r="BV115" s="805" t="s">
        <v>416</v>
      </c>
      <c r="BW115" s="805"/>
      <c r="BX115" s="805"/>
      <c r="BY115" s="805"/>
      <c r="BZ115" s="805"/>
      <c r="CA115" s="805" t="s">
        <v>416</v>
      </c>
      <c r="CB115" s="805"/>
      <c r="CC115" s="805"/>
      <c r="CD115" s="805"/>
      <c r="CE115" s="805"/>
      <c r="CF115" s="866" t="s">
        <v>416</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416</v>
      </c>
      <c r="DH115" s="768"/>
      <c r="DI115" s="768"/>
      <c r="DJ115" s="768"/>
      <c r="DK115" s="769"/>
      <c r="DL115" s="770" t="s">
        <v>416</v>
      </c>
      <c r="DM115" s="768"/>
      <c r="DN115" s="768"/>
      <c r="DO115" s="768"/>
      <c r="DP115" s="769"/>
      <c r="DQ115" s="770" t="s">
        <v>416</v>
      </c>
      <c r="DR115" s="768"/>
      <c r="DS115" s="768"/>
      <c r="DT115" s="768"/>
      <c r="DU115" s="769"/>
      <c r="DV115" s="815" t="s">
        <v>416</v>
      </c>
      <c r="DW115" s="816"/>
      <c r="DX115" s="816"/>
      <c r="DY115" s="816"/>
      <c r="DZ115" s="817"/>
    </row>
    <row r="116" spans="1:130" s="199" customFormat="1" ht="26.25" customHeight="1" x14ac:dyDescent="0.15">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52</v>
      </c>
      <c r="AB116" s="768"/>
      <c r="AC116" s="768"/>
      <c r="AD116" s="768"/>
      <c r="AE116" s="769"/>
      <c r="AF116" s="770">
        <v>110</v>
      </c>
      <c r="AG116" s="768"/>
      <c r="AH116" s="768"/>
      <c r="AI116" s="768"/>
      <c r="AJ116" s="769"/>
      <c r="AK116" s="770">
        <v>187</v>
      </c>
      <c r="AL116" s="768"/>
      <c r="AM116" s="768"/>
      <c r="AN116" s="768"/>
      <c r="AO116" s="769"/>
      <c r="AP116" s="815">
        <v>0</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416</v>
      </c>
      <c r="BR116" s="805"/>
      <c r="BS116" s="805"/>
      <c r="BT116" s="805"/>
      <c r="BU116" s="805"/>
      <c r="BV116" s="805" t="s">
        <v>416</v>
      </c>
      <c r="BW116" s="805"/>
      <c r="BX116" s="805"/>
      <c r="BY116" s="805"/>
      <c r="BZ116" s="805"/>
      <c r="CA116" s="805" t="s">
        <v>416</v>
      </c>
      <c r="CB116" s="805"/>
      <c r="CC116" s="805"/>
      <c r="CD116" s="805"/>
      <c r="CE116" s="805"/>
      <c r="CF116" s="866" t="s">
        <v>416</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416</v>
      </c>
      <c r="DH116" s="768"/>
      <c r="DI116" s="768"/>
      <c r="DJ116" s="768"/>
      <c r="DK116" s="769"/>
      <c r="DL116" s="770" t="s">
        <v>416</v>
      </c>
      <c r="DM116" s="768"/>
      <c r="DN116" s="768"/>
      <c r="DO116" s="768"/>
      <c r="DP116" s="769"/>
      <c r="DQ116" s="770" t="s">
        <v>416</v>
      </c>
      <c r="DR116" s="768"/>
      <c r="DS116" s="768"/>
      <c r="DT116" s="768"/>
      <c r="DU116" s="769"/>
      <c r="DV116" s="815" t="s">
        <v>416</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4442272</v>
      </c>
      <c r="AB117" s="900"/>
      <c r="AC117" s="900"/>
      <c r="AD117" s="900"/>
      <c r="AE117" s="901"/>
      <c r="AF117" s="902">
        <v>4210107</v>
      </c>
      <c r="AG117" s="900"/>
      <c r="AH117" s="900"/>
      <c r="AI117" s="900"/>
      <c r="AJ117" s="901"/>
      <c r="AK117" s="902">
        <v>4219039</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404</v>
      </c>
      <c r="AB118" s="893"/>
      <c r="AC118" s="893"/>
      <c r="AD118" s="893"/>
      <c r="AE118" s="894"/>
      <c r="AF118" s="895" t="s">
        <v>288</v>
      </c>
      <c r="AG118" s="893"/>
      <c r="AH118" s="893"/>
      <c r="AI118" s="893"/>
      <c r="AJ118" s="894"/>
      <c r="AK118" s="895" t="s">
        <v>287</v>
      </c>
      <c r="AL118" s="893"/>
      <c r="AM118" s="893"/>
      <c r="AN118" s="893"/>
      <c r="AO118" s="894"/>
      <c r="AP118" s="896" t="s">
        <v>405</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409</v>
      </c>
      <c r="B119" s="807"/>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436</v>
      </c>
      <c r="BP119" s="869"/>
      <c r="BQ119" s="873">
        <v>46470859</v>
      </c>
      <c r="BR119" s="836"/>
      <c r="BS119" s="836"/>
      <c r="BT119" s="836"/>
      <c r="BU119" s="836"/>
      <c r="BV119" s="836">
        <v>45043089</v>
      </c>
      <c r="BW119" s="836"/>
      <c r="BX119" s="836"/>
      <c r="BY119" s="836"/>
      <c r="BZ119" s="836"/>
      <c r="CA119" s="836">
        <v>43076128</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45767</v>
      </c>
      <c r="DH119" s="751"/>
      <c r="DI119" s="751"/>
      <c r="DJ119" s="751"/>
      <c r="DK119" s="752"/>
      <c r="DL119" s="753">
        <v>30917</v>
      </c>
      <c r="DM119" s="751"/>
      <c r="DN119" s="751"/>
      <c r="DO119" s="751"/>
      <c r="DP119" s="752"/>
      <c r="DQ119" s="753">
        <v>19995</v>
      </c>
      <c r="DR119" s="751"/>
      <c r="DS119" s="751"/>
      <c r="DT119" s="751"/>
      <c r="DU119" s="752"/>
      <c r="DV119" s="839">
        <v>0.1</v>
      </c>
      <c r="DW119" s="840"/>
      <c r="DX119" s="840"/>
      <c r="DY119" s="840"/>
      <c r="DZ119" s="841"/>
    </row>
    <row r="120" spans="1:130" s="199" customFormat="1" ht="26.25" customHeight="1" x14ac:dyDescent="0.15">
      <c r="A120" s="808"/>
      <c r="B120" s="809"/>
      <c r="C120" s="812" t="s">
        <v>413</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9225645</v>
      </c>
      <c r="BR120" s="833"/>
      <c r="BS120" s="833"/>
      <c r="BT120" s="833"/>
      <c r="BU120" s="833"/>
      <c r="BV120" s="833">
        <v>9576816</v>
      </c>
      <c r="BW120" s="833"/>
      <c r="BX120" s="833"/>
      <c r="BY120" s="833"/>
      <c r="BZ120" s="833"/>
      <c r="CA120" s="833">
        <v>9284461</v>
      </c>
      <c r="CB120" s="833"/>
      <c r="CC120" s="833"/>
      <c r="CD120" s="833"/>
      <c r="CE120" s="833"/>
      <c r="CF120" s="857">
        <v>60.6</v>
      </c>
      <c r="CG120" s="858"/>
      <c r="CH120" s="858"/>
      <c r="CI120" s="858"/>
      <c r="CJ120" s="858"/>
      <c r="CK120" s="859" t="s">
        <v>440</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6468356</v>
      </c>
      <c r="DH120" s="833"/>
      <c r="DI120" s="833"/>
      <c r="DJ120" s="833"/>
      <c r="DK120" s="833"/>
      <c r="DL120" s="833">
        <v>2591414</v>
      </c>
      <c r="DM120" s="833"/>
      <c r="DN120" s="833"/>
      <c r="DO120" s="833"/>
      <c r="DP120" s="833"/>
      <c r="DQ120" s="833">
        <v>4770219</v>
      </c>
      <c r="DR120" s="833"/>
      <c r="DS120" s="833"/>
      <c r="DT120" s="833"/>
      <c r="DU120" s="833"/>
      <c r="DV120" s="834">
        <v>31.1</v>
      </c>
      <c r="DW120" s="834"/>
      <c r="DX120" s="834"/>
      <c r="DY120" s="834"/>
      <c r="DZ120" s="835"/>
    </row>
    <row r="121" spans="1:130" s="199" customFormat="1" ht="26.25" customHeight="1" x14ac:dyDescent="0.15">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3011187</v>
      </c>
      <c r="BR121" s="805"/>
      <c r="BS121" s="805"/>
      <c r="BT121" s="805"/>
      <c r="BU121" s="805"/>
      <c r="BV121" s="805">
        <v>5816820</v>
      </c>
      <c r="BW121" s="805"/>
      <c r="BX121" s="805"/>
      <c r="BY121" s="805"/>
      <c r="BZ121" s="805"/>
      <c r="CA121" s="805">
        <v>1523953</v>
      </c>
      <c r="CB121" s="805"/>
      <c r="CC121" s="805"/>
      <c r="CD121" s="805"/>
      <c r="CE121" s="805"/>
      <c r="CF121" s="866">
        <v>10</v>
      </c>
      <c r="CG121" s="867"/>
      <c r="CH121" s="867"/>
      <c r="CI121" s="867"/>
      <c r="CJ121" s="867"/>
      <c r="CK121" s="860"/>
      <c r="CL121" s="846"/>
      <c r="CM121" s="846"/>
      <c r="CN121" s="846"/>
      <c r="CO121" s="847"/>
      <c r="CP121" s="826" t="s">
        <v>387</v>
      </c>
      <c r="CQ121" s="827"/>
      <c r="CR121" s="827"/>
      <c r="CS121" s="827"/>
      <c r="CT121" s="827"/>
      <c r="CU121" s="827"/>
      <c r="CV121" s="827"/>
      <c r="CW121" s="827"/>
      <c r="CX121" s="827"/>
      <c r="CY121" s="827"/>
      <c r="CZ121" s="827"/>
      <c r="DA121" s="827"/>
      <c r="DB121" s="827"/>
      <c r="DC121" s="827"/>
      <c r="DD121" s="827"/>
      <c r="DE121" s="827"/>
      <c r="DF121" s="828"/>
      <c r="DG121" s="804">
        <v>2582382</v>
      </c>
      <c r="DH121" s="805"/>
      <c r="DI121" s="805"/>
      <c r="DJ121" s="805"/>
      <c r="DK121" s="805"/>
      <c r="DL121" s="805">
        <v>513133</v>
      </c>
      <c r="DM121" s="805"/>
      <c r="DN121" s="805"/>
      <c r="DO121" s="805"/>
      <c r="DP121" s="805"/>
      <c r="DQ121" s="805">
        <v>2472664</v>
      </c>
      <c r="DR121" s="805"/>
      <c r="DS121" s="805"/>
      <c r="DT121" s="805"/>
      <c r="DU121" s="805"/>
      <c r="DV121" s="782">
        <v>16.100000000000001</v>
      </c>
      <c r="DW121" s="782"/>
      <c r="DX121" s="782"/>
      <c r="DY121" s="782"/>
      <c r="DZ121" s="783"/>
    </row>
    <row r="122" spans="1:130" s="199" customFormat="1" ht="26.25" customHeight="1" x14ac:dyDescent="0.15">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29106608</v>
      </c>
      <c r="BR122" s="836"/>
      <c r="BS122" s="836"/>
      <c r="BT122" s="836"/>
      <c r="BU122" s="836"/>
      <c r="BV122" s="836">
        <v>28262741</v>
      </c>
      <c r="BW122" s="836"/>
      <c r="BX122" s="836"/>
      <c r="BY122" s="836"/>
      <c r="BZ122" s="836"/>
      <c r="CA122" s="836">
        <v>29866501</v>
      </c>
      <c r="CB122" s="836"/>
      <c r="CC122" s="836"/>
      <c r="CD122" s="836"/>
      <c r="CE122" s="836"/>
      <c r="CF122" s="837">
        <v>195</v>
      </c>
      <c r="CG122" s="838"/>
      <c r="CH122" s="838"/>
      <c r="CI122" s="838"/>
      <c r="CJ122" s="838"/>
      <c r="CK122" s="860"/>
      <c r="CL122" s="846"/>
      <c r="CM122" s="846"/>
      <c r="CN122" s="846"/>
      <c r="CO122" s="847"/>
      <c r="CP122" s="826" t="s">
        <v>384</v>
      </c>
      <c r="CQ122" s="827"/>
      <c r="CR122" s="827"/>
      <c r="CS122" s="827"/>
      <c r="CT122" s="827"/>
      <c r="CU122" s="827"/>
      <c r="CV122" s="827"/>
      <c r="CW122" s="827"/>
      <c r="CX122" s="827"/>
      <c r="CY122" s="827"/>
      <c r="CZ122" s="827"/>
      <c r="DA122" s="827"/>
      <c r="DB122" s="827"/>
      <c r="DC122" s="827"/>
      <c r="DD122" s="827"/>
      <c r="DE122" s="827"/>
      <c r="DF122" s="828"/>
      <c r="DG122" s="804">
        <v>410323</v>
      </c>
      <c r="DH122" s="805"/>
      <c r="DI122" s="805"/>
      <c r="DJ122" s="805"/>
      <c r="DK122" s="805"/>
      <c r="DL122" s="805">
        <v>368770</v>
      </c>
      <c r="DM122" s="805"/>
      <c r="DN122" s="805"/>
      <c r="DO122" s="805"/>
      <c r="DP122" s="805"/>
      <c r="DQ122" s="805">
        <v>375880</v>
      </c>
      <c r="DR122" s="805"/>
      <c r="DS122" s="805"/>
      <c r="DT122" s="805"/>
      <c r="DU122" s="805"/>
      <c r="DV122" s="782">
        <v>2.5</v>
      </c>
      <c r="DW122" s="782"/>
      <c r="DX122" s="782"/>
      <c r="DY122" s="782"/>
      <c r="DZ122" s="783"/>
    </row>
    <row r="123" spans="1:130" s="199" customFormat="1" ht="26.25" customHeight="1" x14ac:dyDescent="0.15">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444</v>
      </c>
      <c r="BP123" s="869"/>
      <c r="BQ123" s="823">
        <v>41343440</v>
      </c>
      <c r="BR123" s="824"/>
      <c r="BS123" s="824"/>
      <c r="BT123" s="824"/>
      <c r="BU123" s="824"/>
      <c r="BV123" s="824">
        <v>43656377</v>
      </c>
      <c r="BW123" s="824"/>
      <c r="BX123" s="824"/>
      <c r="BY123" s="824"/>
      <c r="BZ123" s="824"/>
      <c r="CA123" s="824">
        <v>40674915</v>
      </c>
      <c r="CB123" s="824"/>
      <c r="CC123" s="824"/>
      <c r="CD123" s="824"/>
      <c r="CE123" s="824"/>
      <c r="CF123" s="734"/>
      <c r="CG123" s="735"/>
      <c r="CH123" s="735"/>
      <c r="CI123" s="735"/>
      <c r="CJ123" s="825"/>
      <c r="CK123" s="860"/>
      <c r="CL123" s="846"/>
      <c r="CM123" s="846"/>
      <c r="CN123" s="846"/>
      <c r="CO123" s="847"/>
      <c r="CP123" s="826" t="s">
        <v>388</v>
      </c>
      <c r="CQ123" s="827"/>
      <c r="CR123" s="827"/>
      <c r="CS123" s="827"/>
      <c r="CT123" s="827"/>
      <c r="CU123" s="827"/>
      <c r="CV123" s="827"/>
      <c r="CW123" s="827"/>
      <c r="CX123" s="827"/>
      <c r="CY123" s="827"/>
      <c r="CZ123" s="827"/>
      <c r="DA123" s="827"/>
      <c r="DB123" s="827"/>
      <c r="DC123" s="827"/>
      <c r="DD123" s="827"/>
      <c r="DE123" s="827"/>
      <c r="DF123" s="828"/>
      <c r="DG123" s="767">
        <v>29564</v>
      </c>
      <c r="DH123" s="768"/>
      <c r="DI123" s="768"/>
      <c r="DJ123" s="768"/>
      <c r="DK123" s="769"/>
      <c r="DL123" s="770">
        <v>33237</v>
      </c>
      <c r="DM123" s="768"/>
      <c r="DN123" s="768"/>
      <c r="DO123" s="768"/>
      <c r="DP123" s="769"/>
      <c r="DQ123" s="770">
        <v>45929</v>
      </c>
      <c r="DR123" s="768"/>
      <c r="DS123" s="768"/>
      <c r="DT123" s="768"/>
      <c r="DU123" s="769"/>
      <c r="DV123" s="815">
        <v>0.3</v>
      </c>
      <c r="DW123" s="816"/>
      <c r="DX123" s="816"/>
      <c r="DY123" s="816"/>
      <c r="DZ123" s="817"/>
    </row>
    <row r="124" spans="1:130" s="199" customFormat="1" ht="26.25" customHeight="1" thickBot="1" x14ac:dyDescent="0.2">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33.4</v>
      </c>
      <c r="BR124" s="822"/>
      <c r="BS124" s="822"/>
      <c r="BT124" s="822"/>
      <c r="BU124" s="822"/>
      <c r="BV124" s="822">
        <v>8.9</v>
      </c>
      <c r="BW124" s="822"/>
      <c r="BX124" s="822"/>
      <c r="BY124" s="822"/>
      <c r="BZ124" s="822"/>
      <c r="CA124" s="822">
        <v>15.6</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v>454107</v>
      </c>
      <c r="DH124" s="751"/>
      <c r="DI124" s="751"/>
      <c r="DJ124" s="751"/>
      <c r="DK124" s="752"/>
      <c r="DL124" s="753">
        <v>5565811</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16100</v>
      </c>
      <c r="AB126" s="768"/>
      <c r="AC126" s="768"/>
      <c r="AD126" s="768"/>
      <c r="AE126" s="769"/>
      <c r="AF126" s="770">
        <v>13102</v>
      </c>
      <c r="AG126" s="768"/>
      <c r="AH126" s="768"/>
      <c r="AI126" s="768"/>
      <c r="AJ126" s="769"/>
      <c r="AK126" s="770">
        <v>10922</v>
      </c>
      <c r="AL126" s="768"/>
      <c r="AM126" s="768"/>
      <c r="AN126" s="768"/>
      <c r="AO126" s="769"/>
      <c r="AP126" s="815">
        <v>0.1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2050</v>
      </c>
      <c r="AB127" s="768"/>
      <c r="AC127" s="768"/>
      <c r="AD127" s="768"/>
      <c r="AE127" s="769"/>
      <c r="AF127" s="770">
        <v>1097</v>
      </c>
      <c r="AG127" s="768"/>
      <c r="AH127" s="768"/>
      <c r="AI127" s="768"/>
      <c r="AJ127" s="769"/>
      <c r="AK127" s="770">
        <v>1202</v>
      </c>
      <c r="AL127" s="768"/>
      <c r="AM127" s="768"/>
      <c r="AN127" s="768"/>
      <c r="AO127" s="769"/>
      <c r="AP127" s="815">
        <v>0</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170049</v>
      </c>
      <c r="AB128" s="789"/>
      <c r="AC128" s="789"/>
      <c r="AD128" s="789"/>
      <c r="AE128" s="790"/>
      <c r="AF128" s="791">
        <v>164290</v>
      </c>
      <c r="AG128" s="789"/>
      <c r="AH128" s="789"/>
      <c r="AI128" s="789"/>
      <c r="AJ128" s="790"/>
      <c r="AK128" s="791">
        <v>177766</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112</v>
      </c>
      <c r="BG128" s="775"/>
      <c r="BH128" s="775"/>
      <c r="BI128" s="775"/>
      <c r="BJ128" s="775"/>
      <c r="BK128" s="775"/>
      <c r="BL128" s="798"/>
      <c r="BM128" s="774">
        <v>12.59</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18145107</v>
      </c>
      <c r="AB129" s="768"/>
      <c r="AC129" s="768"/>
      <c r="AD129" s="768"/>
      <c r="AE129" s="769"/>
      <c r="AF129" s="770">
        <v>18350685</v>
      </c>
      <c r="AG129" s="768"/>
      <c r="AH129" s="768"/>
      <c r="AI129" s="768"/>
      <c r="AJ129" s="769"/>
      <c r="AK129" s="770">
        <v>18092478</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112</v>
      </c>
      <c r="BG129" s="758"/>
      <c r="BH129" s="758"/>
      <c r="BI129" s="758"/>
      <c r="BJ129" s="758"/>
      <c r="BK129" s="758"/>
      <c r="BL129" s="759"/>
      <c r="BM129" s="757">
        <v>17.59</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2811856</v>
      </c>
      <c r="AB130" s="768"/>
      <c r="AC130" s="768"/>
      <c r="AD130" s="768"/>
      <c r="AE130" s="769"/>
      <c r="AF130" s="770">
        <v>2788898</v>
      </c>
      <c r="AG130" s="768"/>
      <c r="AH130" s="768"/>
      <c r="AI130" s="768"/>
      <c r="AJ130" s="769"/>
      <c r="AK130" s="770">
        <v>2777301</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8.6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15333251</v>
      </c>
      <c r="AB131" s="751"/>
      <c r="AC131" s="751"/>
      <c r="AD131" s="751"/>
      <c r="AE131" s="752"/>
      <c r="AF131" s="753">
        <v>15561787</v>
      </c>
      <c r="AG131" s="751"/>
      <c r="AH131" s="751"/>
      <c r="AI131" s="751"/>
      <c r="AJ131" s="752"/>
      <c r="AK131" s="753">
        <v>15315177</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v>15.6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9.5241837490000005</v>
      </c>
      <c r="AB132" s="731"/>
      <c r="AC132" s="731"/>
      <c r="AD132" s="731"/>
      <c r="AE132" s="732"/>
      <c r="AF132" s="733">
        <v>8.0769579999999994</v>
      </c>
      <c r="AG132" s="731"/>
      <c r="AH132" s="731"/>
      <c r="AI132" s="731"/>
      <c r="AJ132" s="732"/>
      <c r="AK132" s="733">
        <v>8.2530681819999998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10</v>
      </c>
      <c r="AB133" s="710"/>
      <c r="AC133" s="710"/>
      <c r="AD133" s="710"/>
      <c r="AE133" s="711"/>
      <c r="AF133" s="709">
        <v>9.5</v>
      </c>
      <c r="AG133" s="710"/>
      <c r="AH133" s="710"/>
      <c r="AI133" s="710"/>
      <c r="AJ133" s="711"/>
      <c r="AK133" s="709">
        <v>8.6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4349689</v>
      </c>
      <c r="L9" s="266">
        <v>64340</v>
      </c>
      <c r="M9" s="267">
        <v>72433</v>
      </c>
      <c r="N9" s="268">
        <v>-11.2</v>
      </c>
    </row>
    <row r="10" spans="1:16" x14ac:dyDescent="0.15">
      <c r="A10" s="250"/>
      <c r="B10" s="246"/>
      <c r="C10" s="246"/>
      <c r="D10" s="246"/>
      <c r="E10" s="246"/>
      <c r="F10" s="246"/>
      <c r="G10" s="1136" t="s">
        <v>478</v>
      </c>
      <c r="H10" s="1137"/>
      <c r="I10" s="1137"/>
      <c r="J10" s="1138"/>
      <c r="K10" s="269">
        <v>20013</v>
      </c>
      <c r="L10" s="270">
        <v>296</v>
      </c>
      <c r="M10" s="271">
        <v>5807</v>
      </c>
      <c r="N10" s="272">
        <v>-94.9</v>
      </c>
    </row>
    <row r="11" spans="1:16" ht="13.5" customHeight="1" x14ac:dyDescent="0.15">
      <c r="A11" s="250"/>
      <c r="B11" s="246"/>
      <c r="C11" s="246"/>
      <c r="D11" s="246"/>
      <c r="E11" s="246"/>
      <c r="F11" s="246"/>
      <c r="G11" s="1136" t="s">
        <v>479</v>
      </c>
      <c r="H11" s="1137"/>
      <c r="I11" s="1137"/>
      <c r="J11" s="1138"/>
      <c r="K11" s="269">
        <v>789842</v>
      </c>
      <c r="L11" s="270">
        <v>11683</v>
      </c>
      <c r="M11" s="271">
        <v>5465</v>
      </c>
      <c r="N11" s="272">
        <v>113.8</v>
      </c>
    </row>
    <row r="12" spans="1:16" ht="13.5" customHeight="1" x14ac:dyDescent="0.15">
      <c r="A12" s="250"/>
      <c r="B12" s="246"/>
      <c r="C12" s="246"/>
      <c r="D12" s="246"/>
      <c r="E12" s="246"/>
      <c r="F12" s="246"/>
      <c r="G12" s="1136" t="s">
        <v>480</v>
      </c>
      <c r="H12" s="1137"/>
      <c r="I12" s="1137"/>
      <c r="J12" s="1138"/>
      <c r="K12" s="269">
        <v>97106</v>
      </c>
      <c r="L12" s="270">
        <v>1436</v>
      </c>
      <c r="M12" s="271">
        <v>1191</v>
      </c>
      <c r="N12" s="272">
        <v>20.6</v>
      </c>
    </row>
    <row r="13" spans="1:16" ht="13.5" customHeight="1" x14ac:dyDescent="0.15">
      <c r="A13" s="250"/>
      <c r="B13" s="246"/>
      <c r="C13" s="246"/>
      <c r="D13" s="246"/>
      <c r="E13" s="246"/>
      <c r="F13" s="246"/>
      <c r="G13" s="1136" t="s">
        <v>481</v>
      </c>
      <c r="H13" s="1137"/>
      <c r="I13" s="1137"/>
      <c r="J13" s="1138"/>
      <c r="K13" s="269" t="s">
        <v>482</v>
      </c>
      <c r="L13" s="270" t="s">
        <v>482</v>
      </c>
      <c r="M13" s="271">
        <v>3</v>
      </c>
      <c r="N13" s="272" t="s">
        <v>482</v>
      </c>
    </row>
    <row r="14" spans="1:16" ht="13.5" customHeight="1" x14ac:dyDescent="0.15">
      <c r="A14" s="250"/>
      <c r="B14" s="246"/>
      <c r="C14" s="246"/>
      <c r="D14" s="246"/>
      <c r="E14" s="246"/>
      <c r="F14" s="246"/>
      <c r="G14" s="1136" t="s">
        <v>483</v>
      </c>
      <c r="H14" s="1137"/>
      <c r="I14" s="1137"/>
      <c r="J14" s="1138"/>
      <c r="K14" s="269">
        <v>175580</v>
      </c>
      <c r="L14" s="270">
        <v>2597</v>
      </c>
      <c r="M14" s="271">
        <v>3078</v>
      </c>
      <c r="N14" s="272">
        <v>-15.6</v>
      </c>
    </row>
    <row r="15" spans="1:16" ht="13.5" customHeight="1" x14ac:dyDescent="0.15">
      <c r="A15" s="250"/>
      <c r="B15" s="246"/>
      <c r="C15" s="246"/>
      <c r="D15" s="246"/>
      <c r="E15" s="246"/>
      <c r="F15" s="246"/>
      <c r="G15" s="1136" t="s">
        <v>484</v>
      </c>
      <c r="H15" s="1137"/>
      <c r="I15" s="1137"/>
      <c r="J15" s="1138"/>
      <c r="K15" s="269">
        <v>210410</v>
      </c>
      <c r="L15" s="270">
        <v>3112</v>
      </c>
      <c r="M15" s="271">
        <v>1624</v>
      </c>
      <c r="N15" s="272">
        <v>91.6</v>
      </c>
    </row>
    <row r="16" spans="1:16" x14ac:dyDescent="0.15">
      <c r="A16" s="250"/>
      <c r="B16" s="246"/>
      <c r="C16" s="246"/>
      <c r="D16" s="246"/>
      <c r="E16" s="246"/>
      <c r="F16" s="246"/>
      <c r="G16" s="1139" t="s">
        <v>485</v>
      </c>
      <c r="H16" s="1140"/>
      <c r="I16" s="1140"/>
      <c r="J16" s="1141"/>
      <c r="K16" s="270">
        <v>-606131</v>
      </c>
      <c r="L16" s="270">
        <v>-8966</v>
      </c>
      <c r="M16" s="271">
        <v>-7680</v>
      </c>
      <c r="N16" s="272">
        <v>16.7</v>
      </c>
    </row>
    <row r="17" spans="1:16" x14ac:dyDescent="0.15">
      <c r="A17" s="250"/>
      <c r="B17" s="246"/>
      <c r="C17" s="246"/>
      <c r="D17" s="246"/>
      <c r="E17" s="246"/>
      <c r="F17" s="246"/>
      <c r="G17" s="1139" t="s">
        <v>171</v>
      </c>
      <c r="H17" s="1140"/>
      <c r="I17" s="1140"/>
      <c r="J17" s="1141"/>
      <c r="K17" s="270">
        <v>5036509</v>
      </c>
      <c r="L17" s="270">
        <v>74499</v>
      </c>
      <c r="M17" s="271">
        <v>81920</v>
      </c>
      <c r="N17" s="272">
        <v>-9.1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3" t="s">
        <v>490</v>
      </c>
      <c r="H21" s="1134"/>
      <c r="I21" s="1134"/>
      <c r="J21" s="1135"/>
      <c r="K21" s="282">
        <v>6.77</v>
      </c>
      <c r="L21" s="283">
        <v>8.2100000000000009</v>
      </c>
      <c r="M21" s="284">
        <v>-1.44</v>
      </c>
      <c r="N21" s="251"/>
      <c r="O21" s="285"/>
      <c r="P21" s="281"/>
    </row>
    <row r="22" spans="1:16" s="286" customFormat="1" x14ac:dyDescent="0.15">
      <c r="A22" s="281"/>
      <c r="B22" s="251"/>
      <c r="C22" s="251"/>
      <c r="D22" s="251"/>
      <c r="E22" s="251"/>
      <c r="F22" s="251"/>
      <c r="G22" s="1133" t="s">
        <v>491</v>
      </c>
      <c r="H22" s="1134"/>
      <c r="I22" s="1134"/>
      <c r="J22" s="1135"/>
      <c r="K22" s="287">
        <v>98.8</v>
      </c>
      <c r="L22" s="288">
        <v>98.1</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495</v>
      </c>
      <c r="H32" s="1125"/>
      <c r="I32" s="1125"/>
      <c r="J32" s="1126"/>
      <c r="K32" s="296">
        <v>3308390</v>
      </c>
      <c r="L32" s="296">
        <v>48937</v>
      </c>
      <c r="M32" s="297">
        <v>53781</v>
      </c>
      <c r="N32" s="298">
        <v>-9</v>
      </c>
    </row>
    <row r="33" spans="1:16" ht="13.5" customHeight="1" x14ac:dyDescent="0.15">
      <c r="A33" s="250"/>
      <c r="B33" s="246"/>
      <c r="C33" s="246"/>
      <c r="D33" s="246"/>
      <c r="E33" s="246"/>
      <c r="F33" s="246"/>
      <c r="G33" s="1124" t="s">
        <v>496</v>
      </c>
      <c r="H33" s="1125"/>
      <c r="I33" s="1125"/>
      <c r="J33" s="1126"/>
      <c r="K33" s="296" t="s">
        <v>482</v>
      </c>
      <c r="L33" s="296" t="s">
        <v>482</v>
      </c>
      <c r="M33" s="297" t="s">
        <v>482</v>
      </c>
      <c r="N33" s="298" t="s">
        <v>482</v>
      </c>
    </row>
    <row r="34" spans="1:16" ht="27" customHeight="1" x14ac:dyDescent="0.15">
      <c r="A34" s="250"/>
      <c r="B34" s="246"/>
      <c r="C34" s="246"/>
      <c r="D34" s="246"/>
      <c r="E34" s="246"/>
      <c r="F34" s="246"/>
      <c r="G34" s="1124" t="s">
        <v>497</v>
      </c>
      <c r="H34" s="1125"/>
      <c r="I34" s="1125"/>
      <c r="J34" s="1126"/>
      <c r="K34" s="296" t="s">
        <v>482</v>
      </c>
      <c r="L34" s="296" t="s">
        <v>482</v>
      </c>
      <c r="M34" s="297">
        <v>41</v>
      </c>
      <c r="N34" s="298" t="s">
        <v>482</v>
      </c>
    </row>
    <row r="35" spans="1:16" ht="27" customHeight="1" x14ac:dyDescent="0.15">
      <c r="A35" s="250"/>
      <c r="B35" s="246"/>
      <c r="C35" s="246"/>
      <c r="D35" s="246"/>
      <c r="E35" s="246"/>
      <c r="F35" s="246"/>
      <c r="G35" s="1124" t="s">
        <v>498</v>
      </c>
      <c r="H35" s="1125"/>
      <c r="I35" s="1125"/>
      <c r="J35" s="1126"/>
      <c r="K35" s="296">
        <v>658029</v>
      </c>
      <c r="L35" s="296">
        <v>9733</v>
      </c>
      <c r="M35" s="297">
        <v>14373</v>
      </c>
      <c r="N35" s="298">
        <v>-32.299999999999997</v>
      </c>
    </row>
    <row r="36" spans="1:16" ht="27" customHeight="1" x14ac:dyDescent="0.15">
      <c r="A36" s="250"/>
      <c r="B36" s="246"/>
      <c r="C36" s="246"/>
      <c r="D36" s="246"/>
      <c r="E36" s="246"/>
      <c r="F36" s="246"/>
      <c r="G36" s="1124" t="s">
        <v>499</v>
      </c>
      <c r="H36" s="1125"/>
      <c r="I36" s="1125"/>
      <c r="J36" s="1126"/>
      <c r="K36" s="296">
        <v>240309</v>
      </c>
      <c r="L36" s="296">
        <v>3555</v>
      </c>
      <c r="M36" s="297">
        <v>1414</v>
      </c>
      <c r="N36" s="298">
        <v>151.4</v>
      </c>
    </row>
    <row r="37" spans="1:16" ht="13.5" customHeight="1" x14ac:dyDescent="0.15">
      <c r="A37" s="250"/>
      <c r="B37" s="246"/>
      <c r="C37" s="246"/>
      <c r="D37" s="246"/>
      <c r="E37" s="246"/>
      <c r="F37" s="246"/>
      <c r="G37" s="1124" t="s">
        <v>500</v>
      </c>
      <c r="H37" s="1125"/>
      <c r="I37" s="1125"/>
      <c r="J37" s="1126"/>
      <c r="K37" s="296">
        <v>12124</v>
      </c>
      <c r="L37" s="296">
        <v>179</v>
      </c>
      <c r="M37" s="297">
        <v>886</v>
      </c>
      <c r="N37" s="298">
        <v>-79.8</v>
      </c>
    </row>
    <row r="38" spans="1:16" ht="27" customHeight="1" x14ac:dyDescent="0.15">
      <c r="A38" s="250"/>
      <c r="B38" s="246"/>
      <c r="C38" s="246"/>
      <c r="D38" s="246"/>
      <c r="E38" s="246"/>
      <c r="F38" s="246"/>
      <c r="G38" s="1127" t="s">
        <v>501</v>
      </c>
      <c r="H38" s="1128"/>
      <c r="I38" s="1128"/>
      <c r="J38" s="1129"/>
      <c r="K38" s="299">
        <v>187</v>
      </c>
      <c r="L38" s="299">
        <v>3</v>
      </c>
      <c r="M38" s="300">
        <v>2</v>
      </c>
      <c r="N38" s="301">
        <v>50</v>
      </c>
      <c r="O38" s="295"/>
    </row>
    <row r="39" spans="1:16" x14ac:dyDescent="0.15">
      <c r="A39" s="250"/>
      <c r="B39" s="246"/>
      <c r="C39" s="246"/>
      <c r="D39" s="246"/>
      <c r="E39" s="246"/>
      <c r="F39" s="246"/>
      <c r="G39" s="1127" t="s">
        <v>502</v>
      </c>
      <c r="H39" s="1128"/>
      <c r="I39" s="1128"/>
      <c r="J39" s="1129"/>
      <c r="K39" s="302">
        <v>-177766</v>
      </c>
      <c r="L39" s="302">
        <v>-2629</v>
      </c>
      <c r="M39" s="303">
        <v>-4261</v>
      </c>
      <c r="N39" s="304">
        <v>-38.299999999999997</v>
      </c>
      <c r="O39" s="295"/>
    </row>
    <row r="40" spans="1:16" ht="27" customHeight="1" x14ac:dyDescent="0.15">
      <c r="A40" s="250"/>
      <c r="B40" s="246"/>
      <c r="C40" s="246"/>
      <c r="D40" s="246"/>
      <c r="E40" s="246"/>
      <c r="F40" s="246"/>
      <c r="G40" s="1124" t="s">
        <v>503</v>
      </c>
      <c r="H40" s="1125"/>
      <c r="I40" s="1125"/>
      <c r="J40" s="1126"/>
      <c r="K40" s="302">
        <v>-2777301</v>
      </c>
      <c r="L40" s="302">
        <v>-41081</v>
      </c>
      <c r="M40" s="303">
        <v>-47768</v>
      </c>
      <c r="N40" s="304">
        <v>-14</v>
      </c>
      <c r="O40" s="295"/>
    </row>
    <row r="41" spans="1:16" x14ac:dyDescent="0.15">
      <c r="A41" s="250"/>
      <c r="B41" s="246"/>
      <c r="C41" s="246"/>
      <c r="D41" s="246"/>
      <c r="E41" s="246"/>
      <c r="F41" s="246"/>
      <c r="G41" s="1130" t="s">
        <v>282</v>
      </c>
      <c r="H41" s="1131"/>
      <c r="I41" s="1131"/>
      <c r="J41" s="1132"/>
      <c r="K41" s="296">
        <v>1263972</v>
      </c>
      <c r="L41" s="302">
        <v>18696</v>
      </c>
      <c r="M41" s="303">
        <v>18468</v>
      </c>
      <c r="N41" s="304">
        <v>1.2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4041735</v>
      </c>
      <c r="J51" s="322">
        <v>58422</v>
      </c>
      <c r="K51" s="323">
        <v>16.7</v>
      </c>
      <c r="L51" s="324">
        <v>50880</v>
      </c>
      <c r="M51" s="325">
        <v>7</v>
      </c>
      <c r="N51" s="326">
        <v>9.6999999999999993</v>
      </c>
    </row>
    <row r="52" spans="1:14" x14ac:dyDescent="0.15">
      <c r="A52" s="250"/>
      <c r="B52" s="246"/>
      <c r="C52" s="246"/>
      <c r="D52" s="246"/>
      <c r="E52" s="246"/>
      <c r="F52" s="246"/>
      <c r="G52" s="327"/>
      <c r="H52" s="328" t="s">
        <v>514</v>
      </c>
      <c r="I52" s="329">
        <v>1921186</v>
      </c>
      <c r="J52" s="330">
        <v>27770</v>
      </c>
      <c r="K52" s="331">
        <v>-4.5999999999999996</v>
      </c>
      <c r="L52" s="332">
        <v>26879</v>
      </c>
      <c r="M52" s="333">
        <v>2.4</v>
      </c>
      <c r="N52" s="334">
        <v>-7</v>
      </c>
    </row>
    <row r="53" spans="1:14" x14ac:dyDescent="0.15">
      <c r="A53" s="250"/>
      <c r="B53" s="246"/>
      <c r="C53" s="246"/>
      <c r="D53" s="246"/>
      <c r="E53" s="246"/>
      <c r="F53" s="246"/>
      <c r="G53" s="312" t="s">
        <v>515</v>
      </c>
      <c r="H53" s="313"/>
      <c r="I53" s="321">
        <v>5087191</v>
      </c>
      <c r="J53" s="322">
        <v>73459</v>
      </c>
      <c r="K53" s="323">
        <v>25.7</v>
      </c>
      <c r="L53" s="324">
        <v>63956</v>
      </c>
      <c r="M53" s="325">
        <v>25.7</v>
      </c>
      <c r="N53" s="326">
        <v>0</v>
      </c>
    </row>
    <row r="54" spans="1:14" x14ac:dyDescent="0.15">
      <c r="A54" s="250"/>
      <c r="B54" s="246"/>
      <c r="C54" s="246"/>
      <c r="D54" s="246"/>
      <c r="E54" s="246"/>
      <c r="F54" s="246"/>
      <c r="G54" s="327"/>
      <c r="H54" s="328" t="s">
        <v>514</v>
      </c>
      <c r="I54" s="329">
        <v>2616979</v>
      </c>
      <c r="J54" s="330">
        <v>37789</v>
      </c>
      <c r="K54" s="331">
        <v>36.1</v>
      </c>
      <c r="L54" s="332">
        <v>29239</v>
      </c>
      <c r="M54" s="333">
        <v>8.8000000000000007</v>
      </c>
      <c r="N54" s="334">
        <v>27.3</v>
      </c>
    </row>
    <row r="55" spans="1:14" x14ac:dyDescent="0.15">
      <c r="A55" s="250"/>
      <c r="B55" s="246"/>
      <c r="C55" s="246"/>
      <c r="D55" s="246"/>
      <c r="E55" s="246"/>
      <c r="F55" s="246"/>
      <c r="G55" s="312" t="s">
        <v>516</v>
      </c>
      <c r="H55" s="313"/>
      <c r="I55" s="321">
        <v>6129638</v>
      </c>
      <c r="J55" s="322">
        <v>89462</v>
      </c>
      <c r="K55" s="323">
        <v>21.8</v>
      </c>
      <c r="L55" s="324">
        <v>66255</v>
      </c>
      <c r="M55" s="325">
        <v>3.6</v>
      </c>
      <c r="N55" s="326">
        <v>18.2</v>
      </c>
    </row>
    <row r="56" spans="1:14" x14ac:dyDescent="0.15">
      <c r="A56" s="250"/>
      <c r="B56" s="246"/>
      <c r="C56" s="246"/>
      <c r="D56" s="246"/>
      <c r="E56" s="246"/>
      <c r="F56" s="246"/>
      <c r="G56" s="327"/>
      <c r="H56" s="328" t="s">
        <v>514</v>
      </c>
      <c r="I56" s="329">
        <v>3938426</v>
      </c>
      <c r="J56" s="330">
        <v>57481</v>
      </c>
      <c r="K56" s="331">
        <v>52.1</v>
      </c>
      <c r="L56" s="332">
        <v>31822</v>
      </c>
      <c r="M56" s="333">
        <v>8.8000000000000007</v>
      </c>
      <c r="N56" s="334">
        <v>43.3</v>
      </c>
    </row>
    <row r="57" spans="1:14" x14ac:dyDescent="0.15">
      <c r="A57" s="250"/>
      <c r="B57" s="246"/>
      <c r="C57" s="246"/>
      <c r="D57" s="246"/>
      <c r="E57" s="246"/>
      <c r="F57" s="246"/>
      <c r="G57" s="312" t="s">
        <v>517</v>
      </c>
      <c r="H57" s="313"/>
      <c r="I57" s="321">
        <v>4511412</v>
      </c>
      <c r="J57" s="322">
        <v>66360</v>
      </c>
      <c r="K57" s="323">
        <v>-25.8</v>
      </c>
      <c r="L57" s="324">
        <v>92247</v>
      </c>
      <c r="M57" s="325">
        <v>39.200000000000003</v>
      </c>
      <c r="N57" s="326">
        <v>-65</v>
      </c>
    </row>
    <row r="58" spans="1:14" x14ac:dyDescent="0.15">
      <c r="A58" s="250"/>
      <c r="B58" s="246"/>
      <c r="C58" s="246"/>
      <c r="D58" s="246"/>
      <c r="E58" s="246"/>
      <c r="F58" s="246"/>
      <c r="G58" s="327"/>
      <c r="H58" s="328" t="s">
        <v>514</v>
      </c>
      <c r="I58" s="329">
        <v>2722447</v>
      </c>
      <c r="J58" s="330">
        <v>40045</v>
      </c>
      <c r="K58" s="331">
        <v>-30.3</v>
      </c>
      <c r="L58" s="332">
        <v>37204</v>
      </c>
      <c r="M58" s="333">
        <v>16.899999999999999</v>
      </c>
      <c r="N58" s="334">
        <v>-47.2</v>
      </c>
    </row>
    <row r="59" spans="1:14" x14ac:dyDescent="0.15">
      <c r="A59" s="250"/>
      <c r="B59" s="246"/>
      <c r="C59" s="246"/>
      <c r="D59" s="246"/>
      <c r="E59" s="246"/>
      <c r="F59" s="246"/>
      <c r="G59" s="312" t="s">
        <v>518</v>
      </c>
      <c r="H59" s="313"/>
      <c r="I59" s="321">
        <v>6653549</v>
      </c>
      <c r="J59" s="322">
        <v>98418</v>
      </c>
      <c r="K59" s="323">
        <v>48.3</v>
      </c>
      <c r="L59" s="324">
        <v>67319</v>
      </c>
      <c r="M59" s="325">
        <v>-27</v>
      </c>
      <c r="N59" s="326">
        <v>75.3</v>
      </c>
    </row>
    <row r="60" spans="1:14" x14ac:dyDescent="0.15">
      <c r="A60" s="250"/>
      <c r="B60" s="246"/>
      <c r="C60" s="246"/>
      <c r="D60" s="246"/>
      <c r="E60" s="246"/>
      <c r="F60" s="246"/>
      <c r="G60" s="327"/>
      <c r="H60" s="328" t="s">
        <v>514</v>
      </c>
      <c r="I60" s="335">
        <v>3607923</v>
      </c>
      <c r="J60" s="330">
        <v>53368</v>
      </c>
      <c r="K60" s="331">
        <v>33.299999999999997</v>
      </c>
      <c r="L60" s="332">
        <v>38101</v>
      </c>
      <c r="M60" s="333">
        <v>2.4</v>
      </c>
      <c r="N60" s="334">
        <v>30.9</v>
      </c>
    </row>
    <row r="61" spans="1:14" x14ac:dyDescent="0.15">
      <c r="A61" s="250"/>
      <c r="B61" s="246"/>
      <c r="C61" s="246"/>
      <c r="D61" s="246"/>
      <c r="E61" s="246"/>
      <c r="F61" s="246"/>
      <c r="G61" s="312" t="s">
        <v>519</v>
      </c>
      <c r="H61" s="336"/>
      <c r="I61" s="337">
        <v>5284705</v>
      </c>
      <c r="J61" s="338">
        <v>77224</v>
      </c>
      <c r="K61" s="339">
        <v>17.3</v>
      </c>
      <c r="L61" s="340">
        <v>68131</v>
      </c>
      <c r="M61" s="341">
        <v>9.6999999999999993</v>
      </c>
      <c r="N61" s="326">
        <v>7.6</v>
      </c>
    </row>
    <row r="62" spans="1:14" x14ac:dyDescent="0.15">
      <c r="A62" s="250"/>
      <c r="B62" s="246"/>
      <c r="C62" s="246"/>
      <c r="D62" s="246"/>
      <c r="E62" s="246"/>
      <c r="F62" s="246"/>
      <c r="G62" s="327"/>
      <c r="H62" s="328" t="s">
        <v>514</v>
      </c>
      <c r="I62" s="329">
        <v>2961392</v>
      </c>
      <c r="J62" s="330">
        <v>43291</v>
      </c>
      <c r="K62" s="331">
        <v>17.3</v>
      </c>
      <c r="L62" s="332">
        <v>32649</v>
      </c>
      <c r="M62" s="333">
        <v>7.9</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28.27</v>
      </c>
      <c r="G47" s="12">
        <v>30.41</v>
      </c>
      <c r="H47" s="12">
        <v>33.9</v>
      </c>
      <c r="I47" s="12">
        <v>35.51</v>
      </c>
      <c r="J47" s="13">
        <v>34.340000000000003</v>
      </c>
    </row>
    <row r="48" spans="2:10" ht="57.75" customHeight="1" x14ac:dyDescent="0.15">
      <c r="B48" s="14"/>
      <c r="C48" s="1144" t="s">
        <v>4</v>
      </c>
      <c r="D48" s="1144"/>
      <c r="E48" s="1145"/>
      <c r="F48" s="15">
        <v>5.08</v>
      </c>
      <c r="G48" s="16">
        <v>6.78</v>
      </c>
      <c r="H48" s="16">
        <v>5.98</v>
      </c>
      <c r="I48" s="16">
        <v>6.06</v>
      </c>
      <c r="J48" s="17">
        <v>6.41</v>
      </c>
    </row>
    <row r="49" spans="2:10" ht="57.75" customHeight="1" thickBot="1" x14ac:dyDescent="0.2">
      <c r="B49" s="18"/>
      <c r="C49" s="1146" t="s">
        <v>5</v>
      </c>
      <c r="D49" s="1146"/>
      <c r="E49" s="1147"/>
      <c r="F49" s="19">
        <v>2.63</v>
      </c>
      <c r="G49" s="20">
        <v>5.93</v>
      </c>
      <c r="H49" s="20">
        <v>2.66</v>
      </c>
      <c r="I49" s="20">
        <v>2.13</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2018-02-20T07:59:56Z</cp:lastPrinted>
  <dcterms:created xsi:type="dcterms:W3CDTF">2018-01-24T06:28:33Z</dcterms:created>
  <dcterms:modified xsi:type="dcterms:W3CDTF">2018-03-26T05:14:39Z</dcterms:modified>
  <cp:category/>
</cp:coreProperties>
</file>