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d-tajiri\Desktop\質問回答書\"/>
    </mc:Choice>
  </mc:AlternateContent>
  <bookViews>
    <workbookView xWindow="0" yWindow="0" windowWidth="20490" windowHeight="6780"/>
  </bookViews>
  <sheets>
    <sheet name="R3" sheetId="1" r:id="rId1"/>
  </sheets>
  <definedNames>
    <definedName name="_xlnm._FilterDatabase" localSheetId="0">'R3'!$A$4:$F$530</definedName>
    <definedName name="_xlnm.Print_Area" localSheetId="0">'R3'!$B$1:$F$531</definedName>
    <definedName name="_xlnm.Print_Titles" localSheetId="0">'R3'!$4:$4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1" l="1"/>
  <c r="E89" i="1"/>
  <c r="F89" i="1"/>
  <c r="F529" i="1" l="1"/>
  <c r="F530" i="1" s="1"/>
  <c r="F98" i="1" l="1"/>
  <c r="F88" i="1"/>
  <c r="F86" i="1"/>
  <c r="F84" i="1"/>
  <c r="F78" i="1"/>
  <c r="F74" i="1"/>
  <c r="F68" i="1"/>
  <c r="F526" i="1"/>
  <c r="F520" i="1"/>
  <c r="F511" i="1"/>
  <c r="F497" i="1"/>
  <c r="F481" i="1"/>
  <c r="F449" i="1"/>
  <c r="F431" i="1"/>
  <c r="F426" i="1"/>
  <c r="F413" i="1"/>
  <c r="F378" i="1"/>
  <c r="F365" i="1"/>
  <c r="F346" i="1"/>
  <c r="F325" i="1"/>
  <c r="F310" i="1"/>
  <c r="F294" i="1"/>
  <c r="F261" i="1"/>
  <c r="F240" i="1"/>
  <c r="F224" i="1"/>
  <c r="F206" i="1"/>
  <c r="F198" i="1"/>
  <c r="F179" i="1"/>
  <c r="F161" i="1"/>
  <c r="F111" i="1"/>
  <c r="F91" i="1"/>
  <c r="F18" i="1"/>
  <c r="F14" i="1"/>
  <c r="F48" i="1"/>
  <c r="F46" i="1"/>
  <c r="F37" i="1"/>
  <c r="F9" i="1"/>
  <c r="F11" i="1"/>
  <c r="F49" i="1" l="1"/>
  <c r="F12" i="1"/>
  <c r="E88" i="1" l="1"/>
  <c r="E98" i="1"/>
  <c r="E294" i="1"/>
  <c r="E224" i="1"/>
  <c r="D98" i="1" l="1"/>
  <c r="D88" i="1"/>
  <c r="D86" i="1"/>
  <c r="D84" i="1"/>
  <c r="D78" i="1"/>
  <c r="D74" i="1"/>
  <c r="D68" i="1"/>
  <c r="D9" i="1"/>
  <c r="D11" i="1"/>
  <c r="D526" i="1"/>
  <c r="D520" i="1"/>
  <c r="D511" i="1"/>
  <c r="D497" i="1"/>
  <c r="D481" i="1"/>
  <c r="D449" i="1"/>
  <c r="D431" i="1"/>
  <c r="D426" i="1"/>
  <c r="D413" i="1"/>
  <c r="D378" i="1"/>
  <c r="D365" i="1"/>
  <c r="D346" i="1"/>
  <c r="D325" i="1"/>
  <c r="D310" i="1"/>
  <c r="D294" i="1"/>
  <c r="D261" i="1"/>
  <c r="D12" i="1" l="1"/>
  <c r="D89" i="1"/>
  <c r="F527" i="1"/>
  <c r="D240" i="1"/>
  <c r="D224" i="1"/>
  <c r="D206" i="1"/>
  <c r="D198" i="1"/>
  <c r="D179" i="1"/>
  <c r="D161" i="1"/>
  <c r="D144" i="1"/>
  <c r="D111" i="1"/>
  <c r="D91" i="1"/>
  <c r="D18" i="1"/>
  <c r="D14" i="1"/>
  <c r="D48" i="1"/>
  <c r="D46" i="1"/>
  <c r="D37" i="1"/>
  <c r="E86" i="1"/>
  <c r="E84" i="1"/>
  <c r="E78" i="1"/>
  <c r="E74" i="1"/>
  <c r="E68" i="1"/>
  <c r="E9" i="1"/>
  <c r="E11" i="1"/>
  <c r="E526" i="1"/>
  <c r="E520" i="1"/>
  <c r="E511" i="1"/>
  <c r="E497" i="1"/>
  <c r="E481" i="1"/>
  <c r="E449" i="1"/>
  <c r="E431" i="1"/>
  <c r="E426" i="1"/>
  <c r="E413" i="1"/>
  <c r="E378" i="1"/>
  <c r="E365" i="1"/>
  <c r="E346" i="1"/>
  <c r="E325" i="1"/>
  <c r="E310" i="1"/>
  <c r="E261" i="1"/>
  <c r="E240" i="1"/>
  <c r="E206" i="1"/>
  <c r="E198" i="1"/>
  <c r="E179" i="1"/>
  <c r="E161" i="1"/>
  <c r="E144" i="1"/>
  <c r="E111" i="1"/>
  <c r="E91" i="1"/>
  <c r="E18" i="1"/>
  <c r="E14" i="1"/>
  <c r="E48" i="1"/>
  <c r="E49" i="1" s="1"/>
  <c r="E46" i="1"/>
  <c r="E37" i="1"/>
  <c r="F528" i="1" l="1"/>
  <c r="F531" i="1" s="1"/>
  <c r="E527" i="1"/>
  <c r="D527" i="1"/>
  <c r="D49" i="1"/>
  <c r="D528" i="1" l="1"/>
  <c r="E12" i="1"/>
  <c r="E528" i="1" s="1"/>
</calcChain>
</file>

<file path=xl/sharedStrings.xml><?xml version="1.0" encoding="utf-8"?>
<sst xmlns="http://schemas.openxmlformats.org/spreadsheetml/2006/main" count="953" uniqueCount="527">
  <si>
    <t>No</t>
    <phoneticPr fontId="1"/>
  </si>
  <si>
    <t>所管課</t>
    <rPh sb="0" eb="2">
      <t>ショカン</t>
    </rPh>
    <rPh sb="2" eb="3">
      <t>カ</t>
    </rPh>
    <phoneticPr fontId="1"/>
  </si>
  <si>
    <t>市役所本庁舎西側駐車場門扉落とし棒取替</t>
  </si>
  <si>
    <t>岱明支所非常用予備発電装置の改修</t>
  </si>
  <si>
    <t>玉名市本庁舎屋上給水管修繕</t>
  </si>
  <si>
    <t>岱明支所　アルミサッシ修繕</t>
  </si>
  <si>
    <t>岱明支所　南側外部通路タイル修繕</t>
  </si>
  <si>
    <t>玉名市庁舎3階執務室3-1空調機整備作業</t>
  </si>
  <si>
    <t>玉名市本庁舎排水配管修繕</t>
  </si>
  <si>
    <t>市役所本庁舎外部不陸修繕</t>
  </si>
  <si>
    <t>玉名市本庁舎窒素ガス消火設備修繕</t>
  </si>
  <si>
    <t>玉名市役所駐車場外灯灯具（移設）修繕</t>
  </si>
  <si>
    <t>市役所本庁舎排煙オペレーターワイヤー他修繕</t>
  </si>
  <si>
    <t>市役所本庁舎2階防煙垂壁ワイヤー装置取替</t>
  </si>
  <si>
    <t>本庁舎3階会議室3-1PAC3-5空調機修繕作業</t>
  </si>
  <si>
    <t>市役所本庁舎2階天井岩綿吸音板張替</t>
  </si>
  <si>
    <t>本庁舎第２委員会室全熱交換器温湿度センサー交換</t>
  </si>
  <si>
    <t>本庁舎空調機修繕（選管・監査執務室）</t>
  </si>
  <si>
    <t>本庁舎1F西側男子トイレ大便器給水管漏水修繕</t>
  </si>
  <si>
    <t>本庁舎修繕（1F南側PSドレンバルブ、3F東側女子トイレ手洗い）</t>
  </si>
  <si>
    <t>玉名市本庁舎サイン修繕</t>
  </si>
  <si>
    <t>本庁舎情報管理課空調機修繕</t>
  </si>
  <si>
    <t>市役所本庁舎2階（北西側）防煙垂壁修繕</t>
  </si>
  <si>
    <t>身障者用トイレ壁修繕</t>
  </si>
  <si>
    <t>保健センター通路用ダウンライト修繕</t>
  </si>
  <si>
    <t>外灯修繕</t>
  </si>
  <si>
    <t>草枕交流館浄化槽ブロワ―修繕</t>
  </si>
  <si>
    <t>大浜小学校LANケーブル修繕</t>
  </si>
  <si>
    <t>【高道小】トイレ手洗い水栓修繕</t>
  </si>
  <si>
    <t>【玉名町小】電話機修繕</t>
  </si>
  <si>
    <t>【玉名中】電話機修繕</t>
  </si>
  <si>
    <t>【睦合小】トイレ紙巻器修繕</t>
  </si>
  <si>
    <t>【大野小】トイレ手洗い水栓修繕</t>
  </si>
  <si>
    <t>【岱明中】職員トイレ手洗い水栓修繕</t>
  </si>
  <si>
    <t>【鍋小】教室前手洗い水栓取替修繕</t>
  </si>
  <si>
    <t>【玉水小】窓サッシ修繕（網戸取付）</t>
  </si>
  <si>
    <t>【横島小】体育館ステージ正面クロス張替修理</t>
  </si>
  <si>
    <t>調理室他照明器具修繕</t>
  </si>
  <si>
    <t>釜上蛍光灯他修繕</t>
  </si>
  <si>
    <t>米飯ピット内蒸気漏れ他漏水修繕</t>
  </si>
  <si>
    <t>下処理前室片引自動ドア修繕</t>
  </si>
  <si>
    <t>ボイラー室蒸気ヘッダードレン配管スチームトラップ取替修繕</t>
  </si>
  <si>
    <t>ガス貯留タンク安全弁取替修繕</t>
  </si>
  <si>
    <t>蒸気回転釜蒸気漏れ他漏水等修繕</t>
  </si>
  <si>
    <t>ボイラー室配管蒸気漏れ修繕</t>
  </si>
  <si>
    <t>特定排水処理施設ブロアベアリング等取替修繕</t>
  </si>
  <si>
    <t>コンテナ洗浄機漏水等修繕</t>
  </si>
  <si>
    <t>第２洗浄室グレーチング蓋交換</t>
  </si>
  <si>
    <t>特定排水処理施設フロートスイッチ取替修繕</t>
  </si>
  <si>
    <t>浄化槽用ブロワーモーターベアリング取替修繕</t>
  </si>
  <si>
    <t>蒸気窯用配管修繕</t>
  </si>
  <si>
    <t>温水ボイラーマグネシウム棒取替修繕</t>
  </si>
  <si>
    <t>岱明学校給食センター洗浄室及び検収室塩ビシート修繕</t>
  </si>
  <si>
    <t>男子休憩室エアコン修繕</t>
  </si>
  <si>
    <t>ＬＰガス警報機取替修繕</t>
  </si>
  <si>
    <t>蒸気窯用排気ファン水漏れ修繕</t>
  </si>
  <si>
    <t>岱明学校給食センター天井内排気ファン修繕</t>
  </si>
  <si>
    <t>排水管漏水修繕</t>
  </si>
  <si>
    <t>軽量電動シャッター修繕</t>
  </si>
  <si>
    <t>下処理室水栓修繕</t>
  </si>
  <si>
    <t>蒸気管漏水修繕</t>
  </si>
  <si>
    <t>検収室Ｗスイッチ交換修理</t>
  </si>
  <si>
    <t>給食室蛇口吐水口取替修理（町小）</t>
  </si>
  <si>
    <t>横島小（給食用）ガスコック分解修繕</t>
  </si>
  <si>
    <t>横島小（給食用）給食室水栓漏水修繕</t>
  </si>
  <si>
    <t>管理用　ソーラー外灯修繕（町小）</t>
  </si>
  <si>
    <t>管理用　電話機取替（町小）</t>
  </si>
  <si>
    <t>管理用　消防設備修繕（町小）</t>
  </si>
  <si>
    <t>管理費　３㎜透明ガラス交換修理（町小）</t>
  </si>
  <si>
    <t>管理用　蛇口修理（町小）</t>
  </si>
  <si>
    <t>（管理用）南校舎教室コンセント修繕（築山小）</t>
  </si>
  <si>
    <t>（管理用）南校舎2階トイレ蛍光灯修繕（築山小）</t>
  </si>
  <si>
    <t>（管理用）便器タンク蓋取替（4の1教室男子トイレ）（築山小）</t>
  </si>
  <si>
    <t>（管理用）便器水漏れ修理（築山小）</t>
  </si>
  <si>
    <t>（管理用）北校舎北側通路照明修繕（築山小）</t>
  </si>
  <si>
    <t>（管理用）職員用流し蛇口取替（築山小）</t>
  </si>
  <si>
    <t>（管理用）プール目洗い給水修理（築山小）</t>
  </si>
  <si>
    <t>（管理用）3mm透明ガラス交換（築山小）</t>
  </si>
  <si>
    <t>（管理用）築山小学校 3-3空調機修繕（築山小）</t>
  </si>
  <si>
    <t>（管理用）南校舎男子トイレ修理（築山小）</t>
  </si>
  <si>
    <t>（管理用）サッシ振れ止め取り外し調整（築山小）</t>
  </si>
  <si>
    <t>（管理用）少人数教室B換気扇修繕（築山小）</t>
  </si>
  <si>
    <t>（管理用）引戸戸車加工取付、引戸戸車調整（築山小）</t>
  </si>
  <si>
    <t>（管理用）玉名市立築山小学校屋外小便器修理（築山小）</t>
  </si>
  <si>
    <t>（管理用）サッシ調整、ビート取替及び調整（築山小）</t>
  </si>
  <si>
    <t>（管理用）築山小学校 3-2空調機修繕（築山小）</t>
  </si>
  <si>
    <t>（管理用）1-1、1-3、なかよし2UDスライダー黒板修理（築山小）</t>
  </si>
  <si>
    <t>（管理用）トイレ　スライドボルト修繕（築山小）</t>
  </si>
  <si>
    <t>（管理用）4mmガラス交換（築山小）</t>
  </si>
  <si>
    <t>（管理用）錠前修理（築山小）</t>
  </si>
  <si>
    <t>（管理用）築山小学校4年1組蛍光灯修繕（築山小）</t>
  </si>
  <si>
    <t>（管理用）4連ブランコ修繕（築山小）</t>
  </si>
  <si>
    <t>（管理用）階段照明修繕（築山小）</t>
  </si>
  <si>
    <t>（管理用）教室蛍光灯修繕（築山小）</t>
  </si>
  <si>
    <t>（管理用）築山小学校南棟 廊下手洗い場タイル修繕他（築山小）</t>
  </si>
  <si>
    <t>（管理用）男子小便器修理（築山小）</t>
  </si>
  <si>
    <t>（管理用）ローポンプ吸引作業修繕（滑石小）</t>
  </si>
  <si>
    <t>（管理用）体育館中庭側ドアガラス2枚交換修繕（滑石小）</t>
  </si>
  <si>
    <t>（管理用）理科室エアコンリモコン修理（滑石小）</t>
  </si>
  <si>
    <t>（管理用）特別棟エアコン修繕（滑石小）</t>
  </si>
  <si>
    <t>（管理用）理科室壁面スイッチ取替（滑石小）</t>
  </si>
  <si>
    <t>（管理用）職員室水道パイプ修理（滑石小）</t>
  </si>
  <si>
    <t>（管理用）特別棟エアコンモニター修繕（滑石小）</t>
  </si>
  <si>
    <t>（管理用）放送設備修繕（滑石小）</t>
  </si>
  <si>
    <t>（管理用）運動場スピーカー修繕（滑石小）</t>
  </si>
  <si>
    <t>（管理用）校内放送プールスピーカー修繕（滑石小）</t>
  </si>
  <si>
    <t>（管理用）たんぽぽ教室透明ガラス修繕代（滑石小）</t>
  </si>
  <si>
    <t>（管理用）特別棟蛍光灯修繕（滑石小）</t>
  </si>
  <si>
    <t>管理用　図書室蛍光灯取替修繕（大浜小）</t>
  </si>
  <si>
    <t>管理用　管理棟倉庫シャッター修繕（大浜小）</t>
  </si>
  <si>
    <t>管理用　教室（ひまわり２組）ガラス交換（大浜小）</t>
  </si>
  <si>
    <t>管理用　保健室カギ交換（大浜小）</t>
  </si>
  <si>
    <t>管理用　ﾌﾟｰﾙ給水ﾊﾞﾙﾌﾞ・小便器起動弁取替修理（大浜小）</t>
  </si>
  <si>
    <t>管理用　流し水栓修繕（大浜小）</t>
  </si>
  <si>
    <t>管理用　昇降口洗い場排水詰まり修繕（大浜小）</t>
  </si>
  <si>
    <t>管理用　家庭科室流し水栓漏水修繕他（大浜小）</t>
  </si>
  <si>
    <t>管理用　２階男子トイレ漏水修繕（大浜小）</t>
  </si>
  <si>
    <t>管理用　体育館ガラス交換（大浜小）</t>
  </si>
  <si>
    <t>管理用（大浜小）多目的ﾎｰﾙｽﾋﾟｰｶｰ取替修理</t>
  </si>
  <si>
    <t>管理用（大浜小）屋外男子トイレ漏修繕他</t>
  </si>
  <si>
    <t>管理用（大浜小）ｻｯｼﾋﾞｰﾄ修理</t>
  </si>
  <si>
    <t>管理用（大浜小）蛍光灯修繕</t>
  </si>
  <si>
    <t>図工室入口引違戸錠修理（豊水小）管理用</t>
  </si>
  <si>
    <t>プール漏水、他修繕（豊水小）管理用</t>
  </si>
  <si>
    <t>体育館３ｍｍ透明ガラス交換（豊水小）管理用</t>
  </si>
  <si>
    <t>３・４年教室エアコン水漏れ修理（豊水小）管理用</t>
  </si>
  <si>
    <t>男子児童用トイレ網戸張替（豊水小）管理用</t>
  </si>
  <si>
    <t>ワイヤレスマイク修繕（豊水小）管理用</t>
  </si>
  <si>
    <t>家庭科室引違戸錠取替（豊水小）管理用</t>
  </si>
  <si>
    <t>職員室フロアコンセント修繕（豊水小）管理用</t>
  </si>
  <si>
    <t>プール水栓漏水修理（豊水小）管理用</t>
  </si>
  <si>
    <t>図書室ﾌﾛｱｺﾝｾﾝﾄ修繕（豊水小）管理用</t>
  </si>
  <si>
    <t>管理用　３階男子トイレ小便器修繕（伊倉小）</t>
  </si>
  <si>
    <t>管理用　体育館強化ガラス修繕（伊倉小）</t>
  </si>
  <si>
    <t>管理用　１階女子トイレ漏水修繕（伊倉小）</t>
  </si>
  <si>
    <t>管理用　照明器具修繕（伊倉小）</t>
  </si>
  <si>
    <t>管理用　３階男子トイレ小便器漏水修繕（伊倉小）</t>
  </si>
  <si>
    <t>管理用　運動場水栓修繕（伊倉小）</t>
  </si>
  <si>
    <t>管理用（八嘉小）プール給水管漏水修繕</t>
  </si>
  <si>
    <t>管理用（八嘉小）高学年（6年）「掃除流し」の漏水修繕</t>
  </si>
  <si>
    <t>管理用（八嘉小）事務室　蛍光灯修繕</t>
  </si>
  <si>
    <t>管理用（八嘉小）職員室　蛍光灯修繕</t>
  </si>
  <si>
    <t>管理用（八嘉小）音楽室　上下式　黒板修理</t>
  </si>
  <si>
    <t>管理用（八嘉小）4年教室　上下式　黒板修理</t>
  </si>
  <si>
    <t>管理用（八嘉小）北校舎屋外及び運動場水栓凍結防止修繕</t>
  </si>
  <si>
    <t>管理用（八嘉小）2階児童用トイレの小便器漏水修繕</t>
  </si>
  <si>
    <t>管理用（八嘉小）ﾃﾗｽ出入口ﾄﾞｱ用ｱﾙﾐﾊﾟﾈﾙ交換修理（３年教室）</t>
  </si>
  <si>
    <t>管理用（八嘉小）シャッター修繕（給食コンテナ室）</t>
  </si>
  <si>
    <t>管理用（玉陵小）3-1、6-1UDスライダー黒板修繕</t>
  </si>
  <si>
    <t>管理用（玉陵小）音楽室スチールドア修繕</t>
  </si>
  <si>
    <t>管理用（玉陵小）黒板消しクリーナー修理</t>
  </si>
  <si>
    <t>管理用（玉陵小）渡廊下土間継目部及び音楽室壁際シーリング修繕</t>
  </si>
  <si>
    <t>管理用（玉陵小）１階男子トイレ手洗い器水漏修理</t>
  </si>
  <si>
    <t>管理用（玉陵小）UDスライダー黒板修繕</t>
  </si>
  <si>
    <t>管理用　１年１組教室蛍光灯修繕（大野小）</t>
  </si>
  <si>
    <t>管理用　家庭科室水栓漏水修繕（大野小）</t>
  </si>
  <si>
    <t>管理用　プール用採水蛇口修繕（大野小）</t>
  </si>
  <si>
    <t>管理用　東側渡り廊下入口扉のガラス修繕(大野小)</t>
  </si>
  <si>
    <t>管理用　屋上扉の修繕（大野小）</t>
  </si>
  <si>
    <t>管理用　２年２組窓クレセント修理(大野小)</t>
  </si>
  <si>
    <t>管理用　体育館下窓の鍵修繕(大野小)</t>
  </si>
  <si>
    <t>管理用　黒板ふきクリーナー電源コード修繕（大野小）</t>
  </si>
  <si>
    <t>管理用　１年１組サッシ、出入口の鍵調整修繕(大野小)</t>
  </si>
  <si>
    <t>管理用　洗濯機給排水配管修繕（大野小）</t>
  </si>
  <si>
    <t>管理用　排水桝修繕（大野小）</t>
  </si>
  <si>
    <t>管理用　１年１組サッシ枠加工修繕他(大野小)</t>
  </si>
  <si>
    <t>管理用　４年１組教室出入口ドア調整修繕(大野小)</t>
  </si>
  <si>
    <t>管理用　６年１組教室ドア調整修繕(大野小)</t>
  </si>
  <si>
    <t>管理用　２階女子トイレ紙巻器修繕（大野小）</t>
  </si>
  <si>
    <t>管理用　図工家庭科室入口引戸鍵他修繕(大野小)</t>
  </si>
  <si>
    <t>管理用　図書室ドア修繕(大野小)</t>
  </si>
  <si>
    <t>管理用　高学年女子トイレ紙巻器取替他(大野小)</t>
  </si>
  <si>
    <t>管理用　給食室（コンテナ室）鍵穴修繕(大野小)</t>
  </si>
  <si>
    <t>管理用　1-2ドア鍵他修繕(大野小)</t>
  </si>
  <si>
    <t>管理用　カーテン・レール修理（睦合小）</t>
  </si>
  <si>
    <t>管理用　パソコン室コンセント修繕（睦合小）</t>
  </si>
  <si>
    <t>管理用　窓ガラス割れ替修繕他（睦合小）</t>
  </si>
  <si>
    <t>管理用　教室床改修修繕（睦合小）</t>
  </si>
  <si>
    <t>管理用　引違い錠取替修繕（睦合小）</t>
  </si>
  <si>
    <t>管理用　ロッカー棚底板修繕他（睦合小）</t>
  </si>
  <si>
    <t>管理用　図書室ブラインド修理（睦合小）</t>
  </si>
  <si>
    <t>管理用　滑り台修繕（睦合小）</t>
  </si>
  <si>
    <t>管理用　4年生教室床改修修繕（睦合小）</t>
  </si>
  <si>
    <t>管理用（鍋小）外トイレドアガラス割替修繕　他</t>
  </si>
  <si>
    <t>管理用（鍋小）２階女子トイレ漏水修繕　他</t>
  </si>
  <si>
    <t>管理用（鍋小）体育館ハンガードア部品取替調整修繕</t>
  </si>
  <si>
    <t>管理用（鍋小）手洗場下フロア修理</t>
  </si>
  <si>
    <t>管理用（鍋小）ガス漏れ検知器取替修繕</t>
  </si>
  <si>
    <t>管理用（鍋小）特別支援教室スピーカー修繕</t>
  </si>
  <si>
    <t>管理用（鍋小）2階男子トイレ排水不良修繕</t>
  </si>
  <si>
    <t>管理用　教室（２年）蛍光灯修繕　　（高道小）</t>
  </si>
  <si>
    <t>管理用　職員女子トイレ・中庭タイル・他　修繕　（高道小）</t>
  </si>
  <si>
    <t>管理用　2階男子トイレ壁タイル修繕　（高道小）</t>
  </si>
  <si>
    <t>管理用　プール目洗い水栓修繕　（高道小）</t>
  </si>
  <si>
    <t>管理用　和室エアコン修繕　　（高道小）</t>
  </si>
  <si>
    <t>管理用　玄関コンセント増設　　（高道小）</t>
  </si>
  <si>
    <t>(管理用)ガラス割替修繕4年中庭側他(高道小)</t>
  </si>
  <si>
    <t>管理用　渡り廊下タイル・職員トイレ手洗い給水管　修繕　（高道</t>
  </si>
  <si>
    <t>管理用　音楽室床修繕　　（高道小）</t>
  </si>
  <si>
    <t>管理用　図書室床修繕　　（高道小）</t>
  </si>
  <si>
    <t>管理用　校長室床修繕　　（高道小）</t>
  </si>
  <si>
    <t>横島小（管理用）4-2及びたんぽぽ教室照明器具修繕</t>
  </si>
  <si>
    <t>横島小（管理用）屋外トイレ修繕</t>
  </si>
  <si>
    <t>横島小（管理用）高学年男子トイレ漏水修繕</t>
  </si>
  <si>
    <t>横島小（管理用）保健室照明器具修繕</t>
  </si>
  <si>
    <t>横島小（管理用）低学年廊下窓ガラス修繕</t>
  </si>
  <si>
    <t>横島小（管理用）職員男子トイレ小便器修理</t>
  </si>
  <si>
    <t>横島小（管理用）相談室外扉ガラス修繕</t>
  </si>
  <si>
    <t>横島小（管理用）低学年屋外水栓修繕</t>
  </si>
  <si>
    <t>横島小（管理用）学びの森テーブル修繕</t>
  </si>
  <si>
    <t>管理用　体育館インターホン配線修理（玉水小）</t>
  </si>
  <si>
    <t>管理用　階段手摺修繕（玉水小）</t>
  </si>
  <si>
    <t>フロアコンセント修繕（玉水小）管理用</t>
  </si>
  <si>
    <t>ガラス割替修繕（玉水小）管理用</t>
  </si>
  <si>
    <t>管理費　資料室スイッチ修繕（玉水小）</t>
  </si>
  <si>
    <t>管理用　玉水小インターホン修繕（玉水小）</t>
  </si>
  <si>
    <t>管理用　ジャンプボード修繕（玉水小）</t>
  </si>
  <si>
    <t>管理用　玄関前廊下コンセント修繕（玉水小）</t>
  </si>
  <si>
    <t>管理用　職員室照明修繕（玉水小）</t>
  </si>
  <si>
    <t>管理用(小天小)運動場北側ネット修繕</t>
  </si>
  <si>
    <t>管理用(小天小)トイレ換気扇修繕</t>
  </si>
  <si>
    <t>管理用(小天小)教室蛍光灯修繕</t>
  </si>
  <si>
    <t>管理用(小天小)放送卓修繕</t>
  </si>
  <si>
    <t>小天小学校体育館屋上防水修繕</t>
  </si>
  <si>
    <t>玉名町小学校職員室空調機修繕</t>
  </si>
  <si>
    <t>玉水小学校職員室空調機修繕</t>
  </si>
  <si>
    <t>玉水小学校教室北棟トイレ修繕</t>
  </si>
  <si>
    <t>玉水小学校教室南棟トイレ修繕</t>
  </si>
  <si>
    <t>玉名町小学校パソコン室空調機修繕</t>
  </si>
  <si>
    <t>八嘉小学校揚水ポンプ修繕</t>
  </si>
  <si>
    <t>高道小学校運動場乗入口スロープ修繕</t>
  </si>
  <si>
    <t>伊倉小学校石積目地補修</t>
  </si>
  <si>
    <t>豊水小学校浄化槽原水ポンプ取替</t>
  </si>
  <si>
    <t>玉名町小学校給食室通用口軒樋修繕</t>
  </si>
  <si>
    <t>玉名町小学校給食室外壁シール修繕</t>
  </si>
  <si>
    <t>豊水小学校プール廻り漏水修繕</t>
  </si>
  <si>
    <t>大野小学校廊下等天井ボード修繕</t>
  </si>
  <si>
    <t>大野小学校プログラムタイマー修繕</t>
  </si>
  <si>
    <t>豊水小学校４連ブランコ修繕</t>
  </si>
  <si>
    <t>八嘉小学校汚水処理施設ブロワ修繕</t>
  </si>
  <si>
    <t>鍋小学校高架水槽定水位弁修繕</t>
  </si>
  <si>
    <t>八嘉小学校プール濾過機A-1フィルター修繕</t>
  </si>
  <si>
    <t>築山小学校太陽光集計パソコン修繕</t>
  </si>
  <si>
    <t>豊水小学校太陽光集計パソコン修繕</t>
  </si>
  <si>
    <t>玉名町小学校消防設備修繕</t>
  </si>
  <si>
    <t>築山小学校消防設備修繕</t>
  </si>
  <si>
    <t>八嘉小学校消防設備修繕</t>
  </si>
  <si>
    <t>伊倉小学校消防設備修繕</t>
  </si>
  <si>
    <t>鍋小学校消防設備修繕</t>
  </si>
  <si>
    <t>高道小学校消防設備修繕</t>
  </si>
  <si>
    <t>小天小学校消防設備修繕</t>
  </si>
  <si>
    <t>大浜小学校消防設備修繕</t>
  </si>
  <si>
    <t>大野小学校消防設備修繕</t>
  </si>
  <si>
    <t>睦合小学校消防設備修繕</t>
  </si>
  <si>
    <t>築山小学校メーターBOX取替</t>
  </si>
  <si>
    <t>玉水小学校プール排水管修繕</t>
  </si>
  <si>
    <t>横島小学校校長室空調機修繕</t>
  </si>
  <si>
    <t>高道小学校フェンス修繕</t>
  </si>
  <si>
    <t>横島小学校雨漏り修理</t>
  </si>
  <si>
    <t>横島小学校警報盤修繕</t>
  </si>
  <si>
    <t>小天小学校運動場裏門照明修繕</t>
  </si>
  <si>
    <t>伊倉小学校職員室エアコン修繕</t>
  </si>
  <si>
    <t>玉水小学校塩素滅菌機取替修繕</t>
  </si>
  <si>
    <t>伊倉小学校浄化槽ブロワーオーバーホール修繕</t>
  </si>
  <si>
    <t>八嘉小学校校舎爆裂修繕</t>
  </si>
  <si>
    <t>大野小学校教室天井雨漏れ修繕</t>
  </si>
  <si>
    <t>鍋小学校プール濾過装置循環ポンプ取替修繕</t>
  </si>
  <si>
    <t>睦合小学校低学年・職員トイレ及び中庭タイルデッキ修繕</t>
  </si>
  <si>
    <t>玉陵小中学校給水ポンプ修繕</t>
  </si>
  <si>
    <t>滑石小学校教室コンセント修繕</t>
  </si>
  <si>
    <t>伊倉小学校特別教室棟ガス配管修繕（メイン配管）</t>
  </si>
  <si>
    <t>伊倉小学校特別教室棟ガス配管修繕（理科室）</t>
  </si>
  <si>
    <t>滑石小学校体育館倉庫木枠修繕</t>
  </si>
  <si>
    <t>伊倉小学校玄関屋根張り修繕</t>
  </si>
  <si>
    <t>滑石小学校教室棟倉庫他雨漏り修繕</t>
  </si>
  <si>
    <t>大野小学校電話機取替修繕</t>
  </si>
  <si>
    <t>横島小学校消火栓ホース取替修繕</t>
  </si>
  <si>
    <t>滑石小学校プール濾過機A-1フィルター修繕</t>
  </si>
  <si>
    <t>小天小学校自動塩素管理システムナピックス修繕</t>
  </si>
  <si>
    <t>伊倉小学校プール濾過機A-1フィルター修繕</t>
  </si>
  <si>
    <t>伊倉小学校体育館床修繕</t>
  </si>
  <si>
    <t>横島小学校浄化槽ブロワーＶベルト取替修繕</t>
  </si>
  <si>
    <t>睦合小学校低学年トイレ手洗い場漏水修繕</t>
  </si>
  <si>
    <t>豊水小学校給食室シャッター鍵修繕</t>
  </si>
  <si>
    <t>伊倉小学校石積補強修繕</t>
  </si>
  <si>
    <t>玉水小学校水源ポンプ制御盤修繕</t>
  </si>
  <si>
    <t>高道小学校スピーカー設置柱改修</t>
  </si>
  <si>
    <t>大浜小学校給水管漏水修繕</t>
  </si>
  <si>
    <t>横島小学校給水圧低下修繕</t>
  </si>
  <si>
    <t>小天小学校エキスパン雨漏り修繕</t>
  </si>
  <si>
    <t>高道小学校給水管漏水修繕</t>
  </si>
  <si>
    <t>高道小学校プール止水栓切込修繕</t>
  </si>
  <si>
    <t>鍋小学校電話機修繕</t>
  </si>
  <si>
    <t>大野小学校電話機修繕</t>
  </si>
  <si>
    <t>小天小学校電話機修繕</t>
  </si>
  <si>
    <t>伊倉小学校うんてい修繕</t>
  </si>
  <si>
    <t>大野小学校ジャングルジム滑り台修繕</t>
  </si>
  <si>
    <t>大野小学校登り棒修繕</t>
  </si>
  <si>
    <t>玉水小学校登り棒修繕</t>
  </si>
  <si>
    <t>大野小学校６連ブランコ修繕</t>
  </si>
  <si>
    <t>横島小学校８連ブランコ修繕</t>
  </si>
  <si>
    <t>鍋小学校１０連ブランコ修繕</t>
  </si>
  <si>
    <t>睦合小学校４連ブランコ修繕</t>
  </si>
  <si>
    <t>高道小学校２連高鉄棒修繕</t>
  </si>
  <si>
    <t>八嘉小学校４連ブランコ（中庭）修繕</t>
  </si>
  <si>
    <t>八嘉小学校屋外バスケットゴール（１対）修繕</t>
  </si>
  <si>
    <t>睦合小学校３年生教室床改修修繕</t>
  </si>
  <si>
    <t>横島小学校受信機バッテリー取替修繕</t>
  </si>
  <si>
    <t>小天小学校ボールタップ取替修繕</t>
  </si>
  <si>
    <t>鍋小学校体育館照明修繕</t>
  </si>
  <si>
    <t>管理用　教室蛍光灯取り替え修繕（玉名中）</t>
  </si>
  <si>
    <t>管理用　ドア握玉錠修理（玉名中）</t>
  </si>
  <si>
    <t>管理用　WC及びSKつまり修理（玉名中）</t>
  </si>
  <si>
    <t>管理用　WCつまり修理（玉名中）</t>
  </si>
  <si>
    <t>管理用　トイレドア部品交換（玉名中）</t>
  </si>
  <si>
    <t>管理用　UDスライダー黒板修理（玉名中）</t>
  </si>
  <si>
    <t>管理用　WC修理（玉名中）</t>
  </si>
  <si>
    <t>管理用　部室入口ドアロック（握り玉）錠交換（玉名中）</t>
  </si>
  <si>
    <t>管理用　女子トイレ個室の鍵修繕・サッシ戸車及び鍵調整（玉名中</t>
  </si>
  <si>
    <t>管理用　南棟1階女子トイレ掃除用流し他修理（玉名中）</t>
  </si>
  <si>
    <t>管理用　1階女子トイレ個室の鍵修繕（玉名中</t>
  </si>
  <si>
    <t>管理用　プログラムタイマー修繕（玉名中）</t>
  </si>
  <si>
    <t>管理用　外トイレドア修繕（玉名中</t>
  </si>
  <si>
    <t>管理用　玄関両開きドア修繕（玉名中</t>
  </si>
  <si>
    <t>管理用　紙巻器取替（玉名中）</t>
  </si>
  <si>
    <t>管理用　職員室扉修繕（玉名中）</t>
  </si>
  <si>
    <t>管理用　教室黒板灯修繕（玉名中）</t>
  </si>
  <si>
    <t>管理用　多目的ホールAC-1空調機修繕（玉名中）</t>
  </si>
  <si>
    <t>管理用　多目的ホールAC-2空調機修繕（玉名中）</t>
  </si>
  <si>
    <t>管理用　戸当りゴム交換（玉名中）</t>
  </si>
  <si>
    <t>管理用　玄関両開きドア修繕（玉名中）</t>
  </si>
  <si>
    <t>管理用　教室照明及びスイッチ取替修繕（玉名中）</t>
  </si>
  <si>
    <t>管理用　理科室照明修繕（玉名中）</t>
  </si>
  <si>
    <t>管理用　職員室入口引違戸錠交換（玉南中）</t>
  </si>
  <si>
    <t>管理用　校舎玄関修繕及び教室窓クレセント交換（玉南中）</t>
  </si>
  <si>
    <t>管理用　第二理科室換気扇修繕（玉南中）</t>
  </si>
  <si>
    <t>管理用　野球部部室入口ドア修繕（玉南中）</t>
  </si>
  <si>
    <t>管理用　プールシャワー修繕　他（玉南中）</t>
  </si>
  <si>
    <t>管理用　体育館壁埋込コンセント修繕（玉南中）</t>
  </si>
  <si>
    <t>管理用　保健室照明器具修繕（玉南中）</t>
  </si>
  <si>
    <t>管理用　キッチン臭気改善（玉陵中）</t>
  </si>
  <si>
    <t>（有明中・管理用）技術室カーテンレール修理</t>
  </si>
  <si>
    <t>（有明中・管理用）校内階段ノンスリップ修理</t>
  </si>
  <si>
    <t>（有明中・管理用）壁スイッチボックスプレート取付修繕</t>
  </si>
  <si>
    <t>（有明中・管理用）1年3組前廊下床板修繕</t>
  </si>
  <si>
    <t>（有明中・管理用）階段天井ボード張替</t>
  </si>
  <si>
    <t>（有明中・管理用）各教室ﾚｰﾙﾗﾝﾅｰ修理及びｶｰﾃﾝ、ﾌｯｸ修理</t>
  </si>
  <si>
    <t>（有明中・管理用）武道場　網戸張替</t>
  </si>
  <si>
    <t>（有明中・管理用）運動場水飲み場水栓修繕</t>
  </si>
  <si>
    <t>（有明中・管理用）自転車置場屋根修繕</t>
  </si>
  <si>
    <t>（有明中・管理用）保健室サッシのガラスズレ修繕</t>
  </si>
  <si>
    <t>（有明中・管理用）1年英語教室エアコン修繕</t>
  </si>
  <si>
    <t>（有明中・管理用）運動場給水管漏水修繕</t>
  </si>
  <si>
    <t>（有明中・管理用）職員トイレドアクローザー取替修繕他</t>
  </si>
  <si>
    <t>（有明中・管理用）特別支援教室エアコン修繕</t>
  </si>
  <si>
    <t>管理用　教室電気スイッチ修繕（岱明中）</t>
  </si>
  <si>
    <t>管理用　教室前廊下照明修繕（岱明中）</t>
  </si>
  <si>
    <t>管理用　トイレ換気扇修繕（岱明中）</t>
  </si>
  <si>
    <t>管理用　生徒昇降口ヒンジドア調整修繕（岱明中）</t>
  </si>
  <si>
    <t>管理用　体育館倉庫・音楽室扉錠修理（岱明中）</t>
  </si>
  <si>
    <t>管理用　便器詰り修繕（岱明中）</t>
  </si>
  <si>
    <t>管理用　生徒玄関及び2階階段扉鍵修繕（岱明中）</t>
  </si>
  <si>
    <t>管理用　電話機取換（岱明中）</t>
  </si>
  <si>
    <t>管理用　両開きドアフランス落とし棒補修他（岱明中）</t>
  </si>
  <si>
    <t>管理用　保健室洗濯給排水管増設修繕（岱明中）</t>
  </si>
  <si>
    <t>管理用　3階男子トイレ詰り修繕（岱明中）</t>
  </si>
  <si>
    <t>管理用　職員トイレ換気扇修繕（岱明中）</t>
  </si>
  <si>
    <t>管理用　教室蛍光灯取り替え修繕（岱明中）</t>
  </si>
  <si>
    <t>管理用　階段長尺塩ビシート張替修繕（岱明中）</t>
  </si>
  <si>
    <t>管理用　体育館コンセント修繕（岱明中）</t>
  </si>
  <si>
    <t>管理用　3階男子トイレ前ガラス修繕（岱明中）</t>
  </si>
  <si>
    <t>管理用　柔道場ガラス、2年教室扉ガラス修繕（岱明中）</t>
  </si>
  <si>
    <t>管理用　校長室手洗い修繕（天水中）</t>
  </si>
  <si>
    <t>管理用　畳表替（天水中）</t>
  </si>
  <si>
    <t>管理用　体育館木製扉・スチール扉修繕（天水中）</t>
  </si>
  <si>
    <t>管理用　音楽室エアコン修繕（天水中）</t>
  </si>
  <si>
    <t>管理用　漏電ブレーカー取替（天水中）</t>
  </si>
  <si>
    <t>管理用　屋外照明設備漏電改修（天水中）</t>
  </si>
  <si>
    <t>管理用　屋外照明設備改修工事（天水中）</t>
  </si>
  <si>
    <t>管理用　音楽室照明設備改修工事（天水中）</t>
  </si>
  <si>
    <t>管理用　職員トイレ掃除用流し漏水修繕（天水中）</t>
  </si>
  <si>
    <t>玉名中学校事務室空調機修繕</t>
  </si>
  <si>
    <t>天水中学校保健室ユニットトイレ取替修繕</t>
  </si>
  <si>
    <t>岱明中学校電話機修繕</t>
  </si>
  <si>
    <t>有明中学校排水桝取替修繕</t>
  </si>
  <si>
    <t>岱明中学校支援教室棟コンクリート爆裂対策修繕</t>
  </si>
  <si>
    <t>玉名中学校保健室空調機修繕</t>
  </si>
  <si>
    <t>玉名中学校消防設備修繕</t>
  </si>
  <si>
    <t>岱明中学校消防設備修繕</t>
  </si>
  <si>
    <t>玉南中学校消防設備修繕</t>
  </si>
  <si>
    <t>天水中学校南校舎１F女子トイレつまり修繕</t>
  </si>
  <si>
    <t>玉名中学校トップライト修繕</t>
  </si>
  <si>
    <t>天水中学校南校舎１Fトイレ漏水修繕</t>
  </si>
  <si>
    <t>岱明中学校体育館ステージバトンワイヤー取替修繕</t>
  </si>
  <si>
    <t>岱明中学校教室棟手洗い修繕</t>
  </si>
  <si>
    <t>岱明中学校ベランダ手摺修繕</t>
  </si>
  <si>
    <t>岱明中学校教室棟防水等修繕</t>
  </si>
  <si>
    <t>岱明中学校昇降口サッシ修繕</t>
  </si>
  <si>
    <t>天水中学校多目的トイレ漏水修繕</t>
  </si>
  <si>
    <t>有明中学校特別教室女子トイレ修繕</t>
  </si>
  <si>
    <t>玉陵中学校プール濾過機A-1フィルター修繕</t>
  </si>
  <si>
    <t>天水中学校自動塩素管理システムナピックス修繕</t>
  </si>
  <si>
    <t>岱明中学校保健室エアコン漏電改修</t>
  </si>
  <si>
    <t>玉南中学校太陽光発電蓄電池修理</t>
  </si>
  <si>
    <t>岱明中学校消火栓補給水槽漏水修繕</t>
  </si>
  <si>
    <t>玉南中学校職員トイレ便器取替修繕</t>
  </si>
  <si>
    <t>岱明中学校体育館照明修繕</t>
  </si>
  <si>
    <t>玉陵中学校体育館照明修繕</t>
  </si>
  <si>
    <t>玉南中学校体育館照明修繕</t>
  </si>
  <si>
    <t>玉名中学校非常放送設備用バッテリー取替修繕</t>
  </si>
  <si>
    <t>玉陵中学校誘導灯バッテリー取替修繕</t>
  </si>
  <si>
    <t>有明中学校受信機用主音響スピーカ・体育館総合盤取替修繕</t>
  </si>
  <si>
    <t>岱明中学校煙感知器取替修繕</t>
  </si>
  <si>
    <t>玉名中学校武道場多目的トイレナースコール修繕</t>
  </si>
  <si>
    <t>【岱明中】水栓取替修繕</t>
  </si>
  <si>
    <t>【築山小】電話機修繕</t>
  </si>
  <si>
    <t>【小天小】窓サッシ修繕（網戸取付）</t>
  </si>
  <si>
    <t>旧石貫小学校太陽光計測監視装置修繕</t>
  </si>
  <si>
    <t>歴史博物館南側スロープ等修繕</t>
  </si>
  <si>
    <t>消防設備不良箇所取替</t>
  </si>
  <si>
    <t>博物館雨水桝修繕工事</t>
  </si>
  <si>
    <t>博物館時計修繕</t>
  </si>
  <si>
    <t>『横』横島町公民館屋上防水修繕</t>
  </si>
  <si>
    <t>『横』横島町公民館渡り廊下木部塗装塗替え修繕</t>
  </si>
  <si>
    <t>『中』玉名市文化センター三菱電機製空調機薬品洗浄</t>
  </si>
  <si>
    <t>『中』文化センター2階図書館前ロビー蛍光灯修繕</t>
  </si>
  <si>
    <t>『中』文化センター4階階段非常灯修繕</t>
  </si>
  <si>
    <t>『中』玉名市文化センター3F和室畳修繕</t>
  </si>
  <si>
    <t>『中』文化センター２F多目的トイレ詰まり修繕</t>
  </si>
  <si>
    <t>【天】天水市民センター（公民館）女子トイレ自動水栓修理代</t>
  </si>
  <si>
    <t>【天】天水市民センター高圧ケーブル取替改修</t>
  </si>
  <si>
    <t>『中』文化センター2階学習スペース蛍光灯修繕</t>
  </si>
  <si>
    <t>『中』玉名市文化センター三菱電機製空調機修繕</t>
  </si>
  <si>
    <t>『中』文化センター3階第1研修室「蛍光灯修繕</t>
  </si>
  <si>
    <t>【天】天水公民館・天水支所受水槽定圧弁調整修繕</t>
  </si>
  <si>
    <t>『中』文化センター3階男子トイレ便器修繕</t>
  </si>
  <si>
    <t>『中』文化センター機械室蛍光灯修繕</t>
  </si>
  <si>
    <t>『中』文化センター3階女子トイレ便器修繕</t>
  </si>
  <si>
    <t>『中』文化センター防火シャッター用煙感知器取替修繕</t>
  </si>
  <si>
    <t>『中』文化センター夜間通用口ドア修繕</t>
  </si>
  <si>
    <t>『中』非常用自家発電機始動用蓄電池取替修繕</t>
  </si>
  <si>
    <t>『中』文化センター第1研修室ドアノブ修繕</t>
  </si>
  <si>
    <t>『横』横島町公民館自家発電設備塗装修繕</t>
  </si>
  <si>
    <t>『横』横島町公民館ブラインド修繕</t>
  </si>
  <si>
    <t>『中』文化センター大研修室蛍光灯修繕</t>
  </si>
  <si>
    <t>『中』文化センター3階廊下蛍光灯修繕</t>
  </si>
  <si>
    <t>移動図書館車車庫　シャッター修理</t>
  </si>
  <si>
    <t>玉名市民図書館2階閲覧室空調機修繕</t>
  </si>
  <si>
    <t>市民図書館蛍光灯修繕</t>
  </si>
  <si>
    <t>市民図書館書庫蛍光灯修繕</t>
  </si>
  <si>
    <t>玉名市横島図書館網戸設置事業</t>
  </si>
  <si>
    <t>玉名市岱明図書館網戸設置事業</t>
  </si>
  <si>
    <t>玉名市民図書館2階貸出閲覧室空調機修繕</t>
  </si>
  <si>
    <t>管理費　パソコン室コンセント設備撤去（大野小）</t>
    <phoneticPr fontId="1"/>
  </si>
  <si>
    <t>本庁舎</t>
    <rPh sb="0" eb="1">
      <t>ホン</t>
    </rPh>
    <rPh sb="1" eb="3">
      <t>チョウシャ</t>
    </rPh>
    <phoneticPr fontId="1"/>
  </si>
  <si>
    <t>高齢者等就業支援センター</t>
    <rPh sb="0" eb="3">
      <t>コウレイシャ</t>
    </rPh>
    <rPh sb="3" eb="4">
      <t>トウ</t>
    </rPh>
    <rPh sb="4" eb="6">
      <t>シュウギョウ</t>
    </rPh>
    <rPh sb="6" eb="8">
      <t>シエン</t>
    </rPh>
    <phoneticPr fontId="1"/>
  </si>
  <si>
    <t>保健センター</t>
    <rPh sb="0" eb="2">
      <t>ホケン</t>
    </rPh>
    <phoneticPr fontId="1"/>
  </si>
  <si>
    <t>草枕交流館</t>
    <rPh sb="0" eb="2">
      <t>クサマクラ</t>
    </rPh>
    <rPh sb="2" eb="5">
      <t>コウリュウカン</t>
    </rPh>
    <phoneticPr fontId="1"/>
  </si>
  <si>
    <t>天水学校給食センター</t>
    <rPh sb="0" eb="2">
      <t>テンスイ</t>
    </rPh>
    <rPh sb="2" eb="4">
      <t>ガッコウ</t>
    </rPh>
    <rPh sb="4" eb="6">
      <t>キュウショク</t>
    </rPh>
    <phoneticPr fontId="1"/>
  </si>
  <si>
    <t>中央公民館</t>
    <rPh sb="0" eb="2">
      <t>チュウオウ</t>
    </rPh>
    <rPh sb="2" eb="5">
      <t>コウミンカン</t>
    </rPh>
    <phoneticPr fontId="1"/>
  </si>
  <si>
    <t>横島町公民館</t>
    <rPh sb="0" eb="3">
      <t>ヨコシママチ</t>
    </rPh>
    <rPh sb="3" eb="6">
      <t>コウミンカン</t>
    </rPh>
    <phoneticPr fontId="1"/>
  </si>
  <si>
    <t>天水町公民館</t>
    <rPh sb="0" eb="2">
      <t>テンスイ</t>
    </rPh>
    <rPh sb="2" eb="3">
      <t>マチ</t>
    </rPh>
    <rPh sb="3" eb="6">
      <t>コウミンカン</t>
    </rPh>
    <phoneticPr fontId="1"/>
  </si>
  <si>
    <t>横島図書館</t>
    <rPh sb="0" eb="2">
      <t>ヨコシマ</t>
    </rPh>
    <rPh sb="2" eb="5">
      <t>トショカン</t>
    </rPh>
    <phoneticPr fontId="1"/>
  </si>
  <si>
    <t>岱明図書館</t>
    <rPh sb="0" eb="2">
      <t>タイメイ</t>
    </rPh>
    <rPh sb="2" eb="5">
      <t>トショカン</t>
    </rPh>
    <phoneticPr fontId="1"/>
  </si>
  <si>
    <t xml:space="preserve">管財課
</t>
    <phoneticPr fontId="1"/>
  </si>
  <si>
    <t>高齢介護課</t>
    <phoneticPr fontId="1"/>
  </si>
  <si>
    <t>保健予防課</t>
    <phoneticPr fontId="1"/>
  </si>
  <si>
    <t>観光物産課</t>
    <phoneticPr fontId="1"/>
  </si>
  <si>
    <t>施設名称</t>
    <rPh sb="0" eb="2">
      <t>シセツ</t>
    </rPh>
    <rPh sb="2" eb="4">
      <t>メイショウ</t>
    </rPh>
    <phoneticPr fontId="1"/>
  </si>
  <si>
    <t xml:space="preserve">コミュニティ推進課
</t>
    <phoneticPr fontId="1"/>
  </si>
  <si>
    <t>スポーツ振興課</t>
  </si>
  <si>
    <t>スポーツ振興課</t>
    <rPh sb="4" eb="6">
      <t>シンコウ</t>
    </rPh>
    <rPh sb="6" eb="7">
      <t>カ</t>
    </rPh>
    <phoneticPr fontId="1"/>
  </si>
  <si>
    <t>金栗広場遊歩道舗装修繕</t>
    <rPh sb="0" eb="2">
      <t>カナクリ</t>
    </rPh>
    <rPh sb="2" eb="4">
      <t>ヒロバ</t>
    </rPh>
    <rPh sb="4" eb="7">
      <t>ユウホドウ</t>
    </rPh>
    <rPh sb="7" eb="9">
      <t>ホソウ</t>
    </rPh>
    <rPh sb="9" eb="11">
      <t>シュウゼン</t>
    </rPh>
    <phoneticPr fontId="1"/>
  </si>
  <si>
    <t>金栗広場漏水修繕</t>
    <rPh sb="0" eb="4">
      <t>カナクリヒロバ</t>
    </rPh>
    <rPh sb="4" eb="8">
      <t>ロウスイシュウゼン</t>
    </rPh>
    <phoneticPr fontId="1"/>
  </si>
  <si>
    <t>体育館玄関ドア修繕</t>
    <rPh sb="0" eb="3">
      <t>タイイクカン</t>
    </rPh>
    <rPh sb="3" eb="5">
      <t>ゲンカン</t>
    </rPh>
    <rPh sb="7" eb="9">
      <t>シュウゼン</t>
    </rPh>
    <phoneticPr fontId="1"/>
  </si>
  <si>
    <t>体育館玄関タイル修繕</t>
    <rPh sb="0" eb="3">
      <t>タイイクカン</t>
    </rPh>
    <rPh sb="3" eb="5">
      <t>ゲンカン</t>
    </rPh>
    <rPh sb="8" eb="10">
      <t>シュウゼン</t>
    </rPh>
    <phoneticPr fontId="1"/>
  </si>
  <si>
    <t>体育館2階ガラスサッシ修繕</t>
    <rPh sb="0" eb="3">
      <t>タイイクカン</t>
    </rPh>
    <rPh sb="4" eb="5">
      <t>カイ</t>
    </rPh>
    <rPh sb="11" eb="13">
      <t>シュウゼン</t>
    </rPh>
    <phoneticPr fontId="1"/>
  </si>
  <si>
    <t>浄化槽漏水修繕（天水中）</t>
    <rPh sb="8" eb="11">
      <t>テンスイチュウ</t>
    </rPh>
    <phoneticPr fontId="1"/>
  </si>
  <si>
    <t>文化課</t>
    <rPh sb="0" eb="2">
      <t>ブンカ</t>
    </rPh>
    <rPh sb="2" eb="3">
      <t>カ</t>
    </rPh>
    <phoneticPr fontId="1"/>
  </si>
  <si>
    <t>天水支所防災無線室空調機部品交換</t>
    <rPh sb="0" eb="2">
      <t>テンスイ</t>
    </rPh>
    <rPh sb="2" eb="4">
      <t>シショ</t>
    </rPh>
    <rPh sb="4" eb="6">
      <t>ボウサイ</t>
    </rPh>
    <rPh sb="6" eb="9">
      <t>ムセンシツ</t>
    </rPh>
    <rPh sb="9" eb="12">
      <t>クウチョウキ</t>
    </rPh>
    <rPh sb="12" eb="14">
      <t>ブヒン</t>
    </rPh>
    <rPh sb="14" eb="16">
      <t>コウカン</t>
    </rPh>
    <phoneticPr fontId="1"/>
  </si>
  <si>
    <t>庁舎管理（岱明支所電話交換機等取替修繕）</t>
  </si>
  <si>
    <t>庁舎管理（岱明支所南側外部通路タイル修繕）</t>
  </si>
  <si>
    <t>庁舎管理（岱明支所トイレ他修繕）</t>
  </si>
  <si>
    <t>庁舎管理（岱明支所外灯修繕）</t>
  </si>
  <si>
    <t>庁舎管理（岱明支所西側通用口ドア修繕）</t>
  </si>
  <si>
    <t>市内</t>
  </si>
  <si>
    <t>市内</t>
    <rPh sb="0" eb="2">
      <t>シナイ</t>
    </rPh>
    <phoneticPr fontId="1"/>
  </si>
  <si>
    <t>高齢者等就業支援センター女子トイレ便器取替修理</t>
    <phoneticPr fontId="1"/>
  </si>
  <si>
    <t>市内業者活用実績</t>
    <rPh sb="0" eb="2">
      <t>シナイ</t>
    </rPh>
    <rPh sb="2" eb="4">
      <t>ギョウシャ</t>
    </rPh>
    <rPh sb="4" eb="6">
      <t>カツヨウ</t>
    </rPh>
    <rPh sb="6" eb="8">
      <t>ジッセキ</t>
    </rPh>
    <phoneticPr fontId="1"/>
  </si>
  <si>
    <t>岱明学校給食センター</t>
    <rPh sb="0" eb="2">
      <t>タイメイ</t>
    </rPh>
    <rPh sb="2" eb="4">
      <t>ガッコウ</t>
    </rPh>
    <rPh sb="4" eb="6">
      <t>キュウショク</t>
    </rPh>
    <phoneticPr fontId="1"/>
  </si>
  <si>
    <t>課合計</t>
    <rPh sb="0" eb="1">
      <t>カ</t>
    </rPh>
    <rPh sb="1" eb="3">
      <t>ゴウケイ</t>
    </rPh>
    <phoneticPr fontId="1"/>
  </si>
  <si>
    <t>課合計</t>
    <rPh sb="0" eb="3">
      <t>カゴウケイ</t>
    </rPh>
    <phoneticPr fontId="1"/>
  </si>
  <si>
    <t>修繕金額</t>
    <rPh sb="0" eb="2">
      <t>シュウゼン</t>
    </rPh>
    <rPh sb="2" eb="4">
      <t>キンガク</t>
    </rPh>
    <phoneticPr fontId="1"/>
  </si>
  <si>
    <t>総合計</t>
    <rPh sb="0" eb="3">
      <t>ソウゴウケイ</t>
    </rPh>
    <phoneticPr fontId="1"/>
  </si>
  <si>
    <t>旧石貫小学校</t>
    <rPh sb="0" eb="1">
      <t>キュウ</t>
    </rPh>
    <rPh sb="1" eb="2">
      <t>イシ</t>
    </rPh>
    <rPh sb="2" eb="3">
      <t>カン</t>
    </rPh>
    <rPh sb="3" eb="4">
      <t>ショウ</t>
    </rPh>
    <rPh sb="4" eb="6">
      <t>ガッコウ</t>
    </rPh>
    <phoneticPr fontId="1"/>
  </si>
  <si>
    <t>歴史博物館こころピア</t>
    <rPh sb="0" eb="2">
      <t>レキシ</t>
    </rPh>
    <rPh sb="2" eb="5">
      <t>ハクブツカン</t>
    </rPh>
    <phoneticPr fontId="1"/>
  </si>
  <si>
    <t>市民図書館</t>
    <rPh sb="0" eb="2">
      <t>シミン</t>
    </rPh>
    <rPh sb="2" eb="5">
      <t>トショカン</t>
    </rPh>
    <phoneticPr fontId="1"/>
  </si>
  <si>
    <t>玉名町小</t>
    <rPh sb="0" eb="2">
      <t>タマナ</t>
    </rPh>
    <rPh sb="2" eb="4">
      <t>マチショウ</t>
    </rPh>
    <phoneticPr fontId="1"/>
  </si>
  <si>
    <t>築山小</t>
    <rPh sb="0" eb="2">
      <t>ツキヤマ</t>
    </rPh>
    <rPh sb="2" eb="3">
      <t>ショウ</t>
    </rPh>
    <phoneticPr fontId="1"/>
  </si>
  <si>
    <t>滑石小</t>
    <rPh sb="0" eb="1">
      <t>ナメ</t>
    </rPh>
    <rPh sb="1" eb="2">
      <t>イシ</t>
    </rPh>
    <rPh sb="2" eb="3">
      <t>ショウ</t>
    </rPh>
    <phoneticPr fontId="1"/>
  </si>
  <si>
    <t>八嘉小</t>
    <rPh sb="0" eb="1">
      <t>ハチ</t>
    </rPh>
    <rPh sb="1" eb="2">
      <t>カ</t>
    </rPh>
    <rPh sb="2" eb="3">
      <t>ショウ</t>
    </rPh>
    <phoneticPr fontId="1"/>
  </si>
  <si>
    <t>伊倉小</t>
    <rPh sb="0" eb="2">
      <t>イクラ</t>
    </rPh>
    <rPh sb="2" eb="3">
      <t>ショウ</t>
    </rPh>
    <phoneticPr fontId="1"/>
  </si>
  <si>
    <t>玉陵小</t>
    <rPh sb="0" eb="3">
      <t>ギョクリョウショウ</t>
    </rPh>
    <phoneticPr fontId="1"/>
  </si>
  <si>
    <t>大浜小</t>
    <rPh sb="0" eb="2">
      <t>オオハマ</t>
    </rPh>
    <rPh sb="2" eb="3">
      <t>ショウ</t>
    </rPh>
    <phoneticPr fontId="1"/>
  </si>
  <si>
    <t>豊水小</t>
    <rPh sb="0" eb="1">
      <t>ユタカ</t>
    </rPh>
    <rPh sb="1" eb="2">
      <t>ミズ</t>
    </rPh>
    <rPh sb="2" eb="3">
      <t>ショウ</t>
    </rPh>
    <phoneticPr fontId="1"/>
  </si>
  <si>
    <t>横島小</t>
    <rPh sb="0" eb="2">
      <t>ヨコシマ</t>
    </rPh>
    <rPh sb="2" eb="3">
      <t>ショウ</t>
    </rPh>
    <phoneticPr fontId="1"/>
  </si>
  <si>
    <t>大野小</t>
    <rPh sb="0" eb="2">
      <t>オオノ</t>
    </rPh>
    <rPh sb="2" eb="3">
      <t>ショウ</t>
    </rPh>
    <phoneticPr fontId="1"/>
  </si>
  <si>
    <t>睦合小</t>
    <rPh sb="0" eb="3">
      <t>ムツアイショウ</t>
    </rPh>
    <phoneticPr fontId="1"/>
  </si>
  <si>
    <t>鍋小</t>
    <rPh sb="0" eb="1">
      <t>ナベ</t>
    </rPh>
    <rPh sb="1" eb="2">
      <t>ショウ</t>
    </rPh>
    <phoneticPr fontId="1"/>
  </si>
  <si>
    <t>高道小</t>
    <rPh sb="0" eb="2">
      <t>タカミチ</t>
    </rPh>
    <rPh sb="2" eb="3">
      <t>ショウ</t>
    </rPh>
    <phoneticPr fontId="1"/>
  </si>
  <si>
    <t>玉水小</t>
    <rPh sb="0" eb="2">
      <t>タマミズ</t>
    </rPh>
    <rPh sb="2" eb="3">
      <t>ショウ</t>
    </rPh>
    <phoneticPr fontId="1"/>
  </si>
  <si>
    <t>小天小</t>
    <rPh sb="0" eb="3">
      <t>オアマショウ</t>
    </rPh>
    <phoneticPr fontId="1"/>
  </si>
  <si>
    <t>玉名中</t>
    <rPh sb="0" eb="3">
      <t>タマナチュウ</t>
    </rPh>
    <phoneticPr fontId="1"/>
  </si>
  <si>
    <t>玉陵中</t>
    <rPh sb="0" eb="2">
      <t>ギョクリョウ</t>
    </rPh>
    <rPh sb="2" eb="3">
      <t>チュウ</t>
    </rPh>
    <phoneticPr fontId="1"/>
  </si>
  <si>
    <t>玉南中</t>
    <rPh sb="0" eb="3">
      <t>ギョクナンチュウ</t>
    </rPh>
    <phoneticPr fontId="1"/>
  </si>
  <si>
    <t>有明中</t>
    <rPh sb="0" eb="2">
      <t>アリアケ</t>
    </rPh>
    <rPh sb="2" eb="3">
      <t>チュウ</t>
    </rPh>
    <phoneticPr fontId="1"/>
  </si>
  <si>
    <t>岱明中</t>
    <rPh sb="0" eb="3">
      <t>タイメイチュウ</t>
    </rPh>
    <phoneticPr fontId="1"/>
  </si>
  <si>
    <t>天水中</t>
    <rPh sb="0" eb="3">
      <t>テンスイチュウ</t>
    </rPh>
    <phoneticPr fontId="1"/>
  </si>
  <si>
    <t>中央学校給食センター</t>
    <rPh sb="0" eb="2">
      <t>チュウオウ</t>
    </rPh>
    <rPh sb="2" eb="4">
      <t>ガッコウ</t>
    </rPh>
    <rPh sb="4" eb="6">
      <t>キュウショク</t>
    </rPh>
    <phoneticPr fontId="1"/>
  </si>
  <si>
    <t>総合体育館</t>
    <rPh sb="0" eb="2">
      <t>ソウゴウ</t>
    </rPh>
    <rPh sb="2" eb="5">
      <t>タイイクカン</t>
    </rPh>
    <phoneticPr fontId="1"/>
  </si>
  <si>
    <t>市内業者活用割合</t>
    <rPh sb="0" eb="2">
      <t>シナイ</t>
    </rPh>
    <rPh sb="2" eb="4">
      <t>ギョウシャ</t>
    </rPh>
    <rPh sb="4" eb="6">
      <t>カツヨウ</t>
    </rPh>
    <rPh sb="6" eb="8">
      <t>ワリアイ</t>
    </rPh>
    <phoneticPr fontId="1"/>
  </si>
  <si>
    <t>修繕名称</t>
    <rPh sb="0" eb="2">
      <t>シュウゼン</t>
    </rPh>
    <rPh sb="2" eb="4">
      <t>メイショウ</t>
    </rPh>
    <phoneticPr fontId="1"/>
  </si>
  <si>
    <t>岱明支所</t>
    <rPh sb="0" eb="2">
      <t>タイメイ</t>
    </rPh>
    <rPh sb="2" eb="4">
      <t>シショ</t>
    </rPh>
    <phoneticPr fontId="1"/>
  </si>
  <si>
    <t>天水支所</t>
    <rPh sb="0" eb="2">
      <t>テンスイ</t>
    </rPh>
    <rPh sb="2" eb="4">
      <t>シショ</t>
    </rPh>
    <phoneticPr fontId="1"/>
  </si>
  <si>
    <t>市内業者活用件数</t>
    <rPh sb="0" eb="2">
      <t>シナイ</t>
    </rPh>
    <rPh sb="2" eb="4">
      <t>ギョウシャ</t>
    </rPh>
    <rPh sb="4" eb="6">
      <t>カツヨウ</t>
    </rPh>
    <rPh sb="6" eb="8">
      <t>ケンスウ</t>
    </rPh>
    <phoneticPr fontId="1"/>
  </si>
  <si>
    <t>【市内業者活用実績】　令和３年度修繕料支出一覧</t>
    <rPh sb="1" eb="3">
      <t>シナイ</t>
    </rPh>
    <rPh sb="3" eb="5">
      <t>ギョウシャ</t>
    </rPh>
    <rPh sb="5" eb="7">
      <t>カツヨウ</t>
    </rPh>
    <rPh sb="7" eb="9">
      <t>ジッセキ</t>
    </rPh>
    <rPh sb="11" eb="13">
      <t>レイワ</t>
    </rPh>
    <rPh sb="14" eb="16">
      <t>ネンド</t>
    </rPh>
    <rPh sb="16" eb="18">
      <t>シュウゼン</t>
    </rPh>
    <rPh sb="18" eb="19">
      <t>リョウ</t>
    </rPh>
    <rPh sb="19" eb="21">
      <t>シシュツ</t>
    </rPh>
    <rPh sb="21" eb="23">
      <t>イチラン</t>
    </rPh>
    <phoneticPr fontId="1"/>
  </si>
  <si>
    <t>市内業者受注金額割合</t>
    <rPh sb="0" eb="2">
      <t>シナイ</t>
    </rPh>
    <rPh sb="2" eb="4">
      <t>ギョウシャ</t>
    </rPh>
    <rPh sb="4" eb="6">
      <t>ジュチュウ</t>
    </rPh>
    <rPh sb="6" eb="8">
      <t>キンガク</t>
    </rPh>
    <rPh sb="8" eb="10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</si>
</sst>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General&quot;件&quot;"/>
    <numFmt numFmtId="178" formatCode="#,##0_);[Red]\(#,##0\)"/>
    <numFmt numFmtId="179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176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176" fontId="2" fillId="0" borderId="9" xfId="0" applyNumberFormat="1" applyFont="1" applyFill="1" applyBorder="1" applyAlignment="1">
      <alignment vertical="center" shrinkToFit="1"/>
    </xf>
    <xf numFmtId="0" fontId="2" fillId="0" borderId="0" xfId="0" applyFont="1">
      <alignment vertical="center"/>
    </xf>
    <xf numFmtId="38" fontId="2" fillId="0" borderId="7" xfId="1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38" fontId="2" fillId="0" borderId="4" xfId="1" applyFont="1" applyBorder="1">
      <alignment vertical="center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shrinkToFit="1"/>
    </xf>
    <xf numFmtId="176" fontId="2" fillId="0" borderId="10" xfId="0" applyNumberFormat="1" applyFont="1" applyFill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177" fontId="2" fillId="0" borderId="13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3" xfId="0" applyNumberFormat="1" applyFont="1" applyFill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176" fontId="2" fillId="0" borderId="23" xfId="0" applyNumberFormat="1" applyFont="1" applyFill="1" applyBorder="1" applyAlignment="1">
      <alignment vertical="center" shrinkToFit="1"/>
    </xf>
    <xf numFmtId="177" fontId="2" fillId="0" borderId="23" xfId="0" applyNumberFormat="1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177" fontId="2" fillId="0" borderId="14" xfId="0" applyNumberFormat="1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vertical="center" shrinkToFit="1"/>
    </xf>
    <xf numFmtId="177" fontId="2" fillId="0" borderId="3" xfId="0" applyNumberFormat="1" applyFont="1" applyFill="1" applyBorder="1" applyAlignment="1">
      <alignment horizontal="center" vertical="center" shrinkToFit="1"/>
    </xf>
    <xf numFmtId="0" fontId="2" fillId="0" borderId="9" xfId="0" applyFont="1" applyBorder="1">
      <alignment vertical="center"/>
    </xf>
    <xf numFmtId="38" fontId="2" fillId="0" borderId="9" xfId="1" applyFont="1" applyBorder="1">
      <alignment vertical="center"/>
    </xf>
    <xf numFmtId="176" fontId="2" fillId="0" borderId="25" xfId="0" applyNumberFormat="1" applyFont="1" applyFill="1" applyBorder="1" applyAlignment="1">
      <alignment vertical="center" shrinkToFit="1"/>
    </xf>
    <xf numFmtId="178" fontId="2" fillId="0" borderId="22" xfId="0" applyNumberFormat="1" applyFont="1" applyFill="1" applyBorder="1" applyAlignment="1">
      <alignment horizontal="right" vertical="center" shrinkToFit="1"/>
    </xf>
    <xf numFmtId="176" fontId="2" fillId="0" borderId="25" xfId="0" applyNumberFormat="1" applyFont="1" applyFill="1" applyBorder="1" applyAlignment="1">
      <alignment horizontal="right" vertical="center" shrinkToFit="1"/>
    </xf>
    <xf numFmtId="177" fontId="2" fillId="0" borderId="14" xfId="1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20" xfId="0" applyFont="1" applyBorder="1" applyAlignment="1">
      <alignment horizontal="center" vertical="center" shrinkToFit="1"/>
    </xf>
    <xf numFmtId="176" fontId="2" fillId="0" borderId="14" xfId="0" applyNumberFormat="1" applyFont="1" applyFill="1" applyBorder="1" applyAlignment="1">
      <alignment vertical="center" shrinkToFit="1"/>
    </xf>
    <xf numFmtId="178" fontId="2" fillId="0" borderId="15" xfId="0" applyNumberFormat="1" applyFont="1" applyFill="1" applyBorder="1" applyAlignment="1">
      <alignment horizontal="right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7" fontId="2" fillId="0" borderId="0" xfId="1" applyNumberFormat="1" applyFont="1" applyBorder="1" applyAlignment="1">
      <alignment horizontal="center" vertical="center" shrinkToFit="1"/>
    </xf>
    <xf numFmtId="178" fontId="2" fillId="0" borderId="23" xfId="0" applyNumberFormat="1" applyFont="1" applyFill="1" applyBorder="1" applyAlignment="1">
      <alignment horizontal="right" vertical="center" shrinkToFit="1"/>
    </xf>
    <xf numFmtId="178" fontId="2" fillId="0" borderId="2" xfId="0" applyNumberFormat="1" applyFont="1" applyFill="1" applyBorder="1" applyAlignment="1">
      <alignment horizontal="right" vertical="center" shrinkToFit="1"/>
    </xf>
    <xf numFmtId="178" fontId="2" fillId="0" borderId="27" xfId="0" applyNumberFormat="1" applyFont="1" applyFill="1" applyBorder="1" applyAlignment="1">
      <alignment vertical="center" shrinkToFit="1"/>
    </xf>
    <xf numFmtId="178" fontId="2" fillId="0" borderId="28" xfId="1" applyNumberFormat="1" applyFont="1" applyBorder="1" applyAlignment="1">
      <alignment horizontal="right" vertical="center" shrinkToFit="1"/>
    </xf>
    <xf numFmtId="176" fontId="2" fillId="0" borderId="29" xfId="0" applyNumberFormat="1" applyFont="1" applyFill="1" applyBorder="1" applyAlignment="1">
      <alignment horizontal="center" vertical="center" shrinkToFit="1"/>
    </xf>
    <xf numFmtId="38" fontId="2" fillId="0" borderId="29" xfId="1" applyFont="1" applyBorder="1" applyAlignment="1">
      <alignment horizontal="center" vertical="center" shrinkToFit="1"/>
    </xf>
    <xf numFmtId="38" fontId="2" fillId="0" borderId="30" xfId="1" applyFont="1" applyBorder="1" applyAlignment="1">
      <alignment horizontal="center" vertical="center" shrinkToFit="1"/>
    </xf>
    <xf numFmtId="179" fontId="4" fillId="0" borderId="31" xfId="2" applyNumberFormat="1" applyFont="1" applyFill="1" applyBorder="1" applyAlignment="1">
      <alignment horizontal="right" vertical="center" shrinkToFit="1"/>
    </xf>
    <xf numFmtId="179" fontId="4" fillId="0" borderId="32" xfId="2" applyNumberFormat="1" applyFont="1" applyBorder="1" applyAlignment="1">
      <alignment horizontal="right" vertical="center" shrinkToFit="1"/>
    </xf>
    <xf numFmtId="38" fontId="2" fillId="0" borderId="34" xfId="1" applyFont="1" applyFill="1" applyBorder="1" applyAlignment="1">
      <alignment horizontal="right" vertical="center" shrinkToFit="1"/>
    </xf>
    <xf numFmtId="177" fontId="4" fillId="0" borderId="33" xfId="0" applyNumberFormat="1" applyFont="1" applyBorder="1" applyAlignment="1">
      <alignment horizontal="right" vertical="center" shrinkToFit="1"/>
    </xf>
    <xf numFmtId="0" fontId="2" fillId="0" borderId="0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horizontal="center" vertical="center" wrapText="1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531"/>
  <sheetViews>
    <sheetView tabSelected="1" view="pageBreakPreview" topLeftCell="B1" zoomScaleNormal="106" zoomScaleSheetLayoutView="100" workbookViewId="0">
      <pane ySplit="4" topLeftCell="A461" activePane="bottomLeft" state="frozen"/>
      <selection activeCell="H13" sqref="H13"/>
      <selection pane="bottomLeft" activeCell="H523" sqref="H523"/>
    </sheetView>
  </sheetViews>
  <sheetFormatPr defaultColWidth="9" defaultRowHeight="13.5" x14ac:dyDescent="0.4"/>
  <cols>
    <col min="1" max="1" width="7.75" style="1" hidden="1" customWidth="1"/>
    <col min="2" max="2" width="13.125" style="8" customWidth="1"/>
    <col min="3" max="3" width="24.75" style="36" bestFit="1" customWidth="1"/>
    <col min="4" max="4" width="35.125" style="1" customWidth="1"/>
    <col min="5" max="5" width="17.25" style="2" bestFit="1" customWidth="1"/>
    <col min="6" max="6" width="21.25" style="36" bestFit="1" customWidth="1"/>
    <col min="7" max="16384" width="9" style="1"/>
  </cols>
  <sheetData>
    <row r="1" spans="1:6" x14ac:dyDescent="0.4">
      <c r="B1" s="82" t="s">
        <v>525</v>
      </c>
      <c r="C1" s="45"/>
      <c r="D1" s="38"/>
    </row>
    <row r="2" spans="1:6" x14ac:dyDescent="0.4">
      <c r="B2" s="32"/>
      <c r="C2" s="45"/>
      <c r="D2" s="32"/>
      <c r="F2" s="1"/>
    </row>
    <row r="3" spans="1:6" x14ac:dyDescent="0.4">
      <c r="B3" s="3"/>
      <c r="C3" s="46"/>
      <c r="D3" s="3"/>
      <c r="F3" s="39"/>
    </row>
    <row r="4" spans="1:6" x14ac:dyDescent="0.4">
      <c r="A4" s="4" t="s">
        <v>0</v>
      </c>
      <c r="B4" s="5" t="s">
        <v>1</v>
      </c>
      <c r="C4" s="4" t="s">
        <v>468</v>
      </c>
      <c r="D4" s="4" t="s">
        <v>521</v>
      </c>
      <c r="E4" s="6" t="s">
        <v>492</v>
      </c>
      <c r="F4" s="4" t="s">
        <v>488</v>
      </c>
    </row>
    <row r="5" spans="1:6" ht="15" customHeight="1" x14ac:dyDescent="0.4">
      <c r="A5" s="7">
        <v>49643</v>
      </c>
      <c r="B5" s="96" t="s">
        <v>478</v>
      </c>
      <c r="C5" s="94" t="s">
        <v>495</v>
      </c>
      <c r="D5" s="27" t="s">
        <v>418</v>
      </c>
      <c r="E5" s="28">
        <v>1074000</v>
      </c>
      <c r="F5" s="34" t="s">
        <v>485</v>
      </c>
    </row>
    <row r="6" spans="1:6" ht="15" customHeight="1" x14ac:dyDescent="0.4">
      <c r="A6" s="7">
        <v>49646</v>
      </c>
      <c r="B6" s="97"/>
      <c r="C6" s="89"/>
      <c r="D6" s="12" t="s">
        <v>419</v>
      </c>
      <c r="E6" s="13">
        <v>25300</v>
      </c>
      <c r="F6" s="25"/>
    </row>
    <row r="7" spans="1:6" ht="15" customHeight="1" x14ac:dyDescent="0.4">
      <c r="A7" s="7">
        <v>49648</v>
      </c>
      <c r="B7" s="97"/>
      <c r="C7" s="89"/>
      <c r="D7" s="12" t="s">
        <v>420</v>
      </c>
      <c r="E7" s="13">
        <v>31900</v>
      </c>
      <c r="F7" s="25" t="s">
        <v>485</v>
      </c>
    </row>
    <row r="8" spans="1:6" ht="15" customHeight="1" x14ac:dyDescent="0.4">
      <c r="A8" s="7">
        <v>49652</v>
      </c>
      <c r="B8" s="97"/>
      <c r="C8" s="89"/>
      <c r="D8" s="18" t="s">
        <v>421</v>
      </c>
      <c r="E8" s="19">
        <v>63800</v>
      </c>
      <c r="F8" s="33" t="s">
        <v>485</v>
      </c>
    </row>
    <row r="9" spans="1:6" ht="15" customHeight="1" x14ac:dyDescent="0.4">
      <c r="A9" s="7"/>
      <c r="B9" s="97"/>
      <c r="C9" s="89"/>
      <c r="D9" s="56">
        <f>+COUNTA(D5:D8)</f>
        <v>4</v>
      </c>
      <c r="E9" s="47">
        <f>SUM(E5:E8)</f>
        <v>1195000</v>
      </c>
      <c r="F9" s="60">
        <f>SUMIF(F5:F8,"市内",E5:E8)</f>
        <v>1169700</v>
      </c>
    </row>
    <row r="10" spans="1:6" ht="15" customHeight="1" x14ac:dyDescent="0.4">
      <c r="A10" s="7">
        <v>49304</v>
      </c>
      <c r="B10" s="97"/>
      <c r="C10" s="94" t="s">
        <v>494</v>
      </c>
      <c r="D10" s="40" t="s">
        <v>417</v>
      </c>
      <c r="E10" s="47">
        <v>59950</v>
      </c>
      <c r="F10" s="42" t="s">
        <v>485</v>
      </c>
    </row>
    <row r="11" spans="1:6" ht="15" customHeight="1" thickBot="1" x14ac:dyDescent="0.45">
      <c r="A11" s="7"/>
      <c r="B11" s="97"/>
      <c r="C11" s="100"/>
      <c r="D11" s="50">
        <f>+COUNTA(D10)</f>
        <v>1</v>
      </c>
      <c r="E11" s="49">
        <f>SUM(E10)</f>
        <v>59950</v>
      </c>
      <c r="F11" s="60">
        <f>SUMIF(F10,"市内",E10)</f>
        <v>59950</v>
      </c>
    </row>
    <row r="12" spans="1:6" ht="15" customHeight="1" thickBot="1" x14ac:dyDescent="0.45">
      <c r="A12" s="7"/>
      <c r="B12" s="98"/>
      <c r="C12" s="52" t="s">
        <v>490</v>
      </c>
      <c r="D12" s="53">
        <f>+D11+D9</f>
        <v>5</v>
      </c>
      <c r="E12" s="59">
        <f>+E11+E9</f>
        <v>1254950</v>
      </c>
      <c r="F12" s="67">
        <f>+F11+F9</f>
        <v>1229650</v>
      </c>
    </row>
    <row r="13" spans="1:6" ht="14.25" customHeight="1" thickBot="1" x14ac:dyDescent="0.45">
      <c r="A13" s="7">
        <v>17925</v>
      </c>
      <c r="B13" s="96" t="s">
        <v>465</v>
      </c>
      <c r="C13" s="5" t="s">
        <v>455</v>
      </c>
      <c r="D13" s="16" t="s">
        <v>487</v>
      </c>
      <c r="E13" s="17">
        <v>98037</v>
      </c>
      <c r="F13" s="5" t="s">
        <v>486</v>
      </c>
    </row>
    <row r="14" spans="1:6" ht="15" customHeight="1" thickBot="1" x14ac:dyDescent="0.45">
      <c r="A14" s="7"/>
      <c r="B14" s="98"/>
      <c r="C14" s="44" t="s">
        <v>490</v>
      </c>
      <c r="D14" s="41">
        <f>+COUNTA(D13)</f>
        <v>1</v>
      </c>
      <c r="E14" s="59">
        <f>SUM(E13)</f>
        <v>98037</v>
      </c>
      <c r="F14" s="67">
        <f>SUMIF(F13,"市内",E13)</f>
        <v>98037</v>
      </c>
    </row>
    <row r="15" spans="1:6" ht="15" customHeight="1" x14ac:dyDescent="0.4">
      <c r="A15" s="7">
        <v>20934</v>
      </c>
      <c r="B15" s="96" t="s">
        <v>466</v>
      </c>
      <c r="C15" s="99" t="s">
        <v>456</v>
      </c>
      <c r="D15" s="9" t="s">
        <v>23</v>
      </c>
      <c r="E15" s="11">
        <v>533775</v>
      </c>
      <c r="F15" s="10" t="s">
        <v>486</v>
      </c>
    </row>
    <row r="16" spans="1:6" ht="15" customHeight="1" x14ac:dyDescent="0.4">
      <c r="A16" s="7">
        <v>20936</v>
      </c>
      <c r="B16" s="97"/>
      <c r="C16" s="91"/>
      <c r="D16" s="12" t="s">
        <v>24</v>
      </c>
      <c r="E16" s="13">
        <v>18590</v>
      </c>
      <c r="F16" s="25" t="s">
        <v>486</v>
      </c>
    </row>
    <row r="17" spans="1:6" ht="15" customHeight="1" thickBot="1" x14ac:dyDescent="0.45">
      <c r="A17" s="7">
        <v>20941</v>
      </c>
      <c r="B17" s="97"/>
      <c r="C17" s="93"/>
      <c r="D17" s="14" t="s">
        <v>25</v>
      </c>
      <c r="E17" s="15">
        <v>153780</v>
      </c>
      <c r="F17" s="26" t="s">
        <v>486</v>
      </c>
    </row>
    <row r="18" spans="1:6" ht="15" customHeight="1" thickBot="1" x14ac:dyDescent="0.45">
      <c r="A18" s="7"/>
      <c r="B18" s="98"/>
      <c r="C18" s="52" t="s">
        <v>490</v>
      </c>
      <c r="D18" s="53">
        <f>+COUNTA(D15:D17)</f>
        <v>3</v>
      </c>
      <c r="E18" s="59">
        <f>SUM(E15:E17)</f>
        <v>706145</v>
      </c>
      <c r="F18" s="67">
        <f>SUMIF(F15:F17,"市内",E15:E17)</f>
        <v>706145</v>
      </c>
    </row>
    <row r="19" spans="1:6" ht="15" customHeight="1" x14ac:dyDescent="0.4">
      <c r="A19" s="7">
        <v>11200</v>
      </c>
      <c r="B19" s="96" t="s">
        <v>464</v>
      </c>
      <c r="C19" s="99" t="s">
        <v>454</v>
      </c>
      <c r="D19" s="9" t="s">
        <v>2</v>
      </c>
      <c r="E19" s="11">
        <v>83600</v>
      </c>
      <c r="F19" s="34" t="s">
        <v>486</v>
      </c>
    </row>
    <row r="20" spans="1:6" ht="15" customHeight="1" x14ac:dyDescent="0.4">
      <c r="A20" s="7">
        <v>11218</v>
      </c>
      <c r="B20" s="97"/>
      <c r="C20" s="91"/>
      <c r="D20" s="12" t="s">
        <v>4</v>
      </c>
      <c r="E20" s="13">
        <v>56100</v>
      </c>
      <c r="F20" s="25" t="s">
        <v>486</v>
      </c>
    </row>
    <row r="21" spans="1:6" ht="15" customHeight="1" x14ac:dyDescent="0.4">
      <c r="A21" s="7">
        <v>11231</v>
      </c>
      <c r="B21" s="97"/>
      <c r="C21" s="91"/>
      <c r="D21" s="12" t="s">
        <v>7</v>
      </c>
      <c r="E21" s="13">
        <v>440000</v>
      </c>
      <c r="F21" s="25"/>
    </row>
    <row r="22" spans="1:6" ht="15" customHeight="1" x14ac:dyDescent="0.4">
      <c r="A22" s="7">
        <v>11244</v>
      </c>
      <c r="B22" s="97"/>
      <c r="C22" s="91"/>
      <c r="D22" s="12" t="s">
        <v>8</v>
      </c>
      <c r="E22" s="13">
        <v>297000</v>
      </c>
      <c r="F22" s="25" t="s">
        <v>486</v>
      </c>
    </row>
    <row r="23" spans="1:6" ht="15" customHeight="1" x14ac:dyDescent="0.4">
      <c r="A23" s="7">
        <v>11245</v>
      </c>
      <c r="B23" s="97"/>
      <c r="C23" s="91"/>
      <c r="D23" s="12" t="s">
        <v>9</v>
      </c>
      <c r="E23" s="13">
        <v>91300</v>
      </c>
      <c r="F23" s="25" t="s">
        <v>486</v>
      </c>
    </row>
    <row r="24" spans="1:6" ht="15" customHeight="1" x14ac:dyDescent="0.4">
      <c r="A24" s="7">
        <v>11250</v>
      </c>
      <c r="B24" s="97"/>
      <c r="C24" s="91"/>
      <c r="D24" s="12" t="s">
        <v>10</v>
      </c>
      <c r="E24" s="13">
        <v>275000</v>
      </c>
      <c r="F24" s="25" t="s">
        <v>486</v>
      </c>
    </row>
    <row r="25" spans="1:6" ht="15" customHeight="1" x14ac:dyDescent="0.4">
      <c r="A25" s="7">
        <v>11261</v>
      </c>
      <c r="B25" s="97"/>
      <c r="C25" s="91"/>
      <c r="D25" s="12" t="s">
        <v>11</v>
      </c>
      <c r="E25" s="13">
        <v>47300</v>
      </c>
      <c r="F25" s="25" t="s">
        <v>486</v>
      </c>
    </row>
    <row r="26" spans="1:6" ht="15" customHeight="1" x14ac:dyDescent="0.4">
      <c r="A26" s="7">
        <v>11266</v>
      </c>
      <c r="B26" s="97"/>
      <c r="C26" s="91"/>
      <c r="D26" s="12" t="s">
        <v>12</v>
      </c>
      <c r="E26" s="13">
        <v>129800</v>
      </c>
      <c r="F26" s="25" t="s">
        <v>486</v>
      </c>
    </row>
    <row r="27" spans="1:6" ht="15" customHeight="1" x14ac:dyDescent="0.4">
      <c r="A27" s="7">
        <v>11273</v>
      </c>
      <c r="B27" s="97"/>
      <c r="C27" s="91"/>
      <c r="D27" s="12" t="s">
        <v>13</v>
      </c>
      <c r="E27" s="13">
        <v>124960</v>
      </c>
      <c r="F27" s="25" t="s">
        <v>486</v>
      </c>
    </row>
    <row r="28" spans="1:6" ht="15" customHeight="1" x14ac:dyDescent="0.4">
      <c r="A28" s="7">
        <v>11274</v>
      </c>
      <c r="B28" s="97"/>
      <c r="C28" s="91"/>
      <c r="D28" s="12" t="s">
        <v>14</v>
      </c>
      <c r="E28" s="13">
        <v>15180</v>
      </c>
      <c r="F28" s="25"/>
    </row>
    <row r="29" spans="1:6" ht="15" customHeight="1" x14ac:dyDescent="0.4">
      <c r="A29" s="7">
        <v>11276</v>
      </c>
      <c r="B29" s="97"/>
      <c r="C29" s="91"/>
      <c r="D29" s="12" t="s">
        <v>15</v>
      </c>
      <c r="E29" s="13">
        <v>73700</v>
      </c>
      <c r="F29" s="25" t="s">
        <v>486</v>
      </c>
    </row>
    <row r="30" spans="1:6" ht="15" customHeight="1" x14ac:dyDescent="0.4">
      <c r="A30" s="7">
        <v>11287</v>
      </c>
      <c r="B30" s="97"/>
      <c r="C30" s="91"/>
      <c r="D30" s="12" t="s">
        <v>16</v>
      </c>
      <c r="E30" s="13">
        <v>41800</v>
      </c>
      <c r="F30" s="25"/>
    </row>
    <row r="31" spans="1:6" ht="15" customHeight="1" x14ac:dyDescent="0.4">
      <c r="A31" s="7">
        <v>11294</v>
      </c>
      <c r="B31" s="97"/>
      <c r="C31" s="91"/>
      <c r="D31" s="12" t="s">
        <v>17</v>
      </c>
      <c r="E31" s="13">
        <v>99000</v>
      </c>
      <c r="F31" s="25"/>
    </row>
    <row r="32" spans="1:6" ht="15" customHeight="1" x14ac:dyDescent="0.4">
      <c r="A32" s="7">
        <v>11303</v>
      </c>
      <c r="B32" s="97"/>
      <c r="C32" s="91"/>
      <c r="D32" s="12" t="s">
        <v>18</v>
      </c>
      <c r="E32" s="13">
        <v>11000</v>
      </c>
      <c r="F32" s="25" t="s">
        <v>486</v>
      </c>
    </row>
    <row r="33" spans="1:6" ht="15" customHeight="1" x14ac:dyDescent="0.4">
      <c r="A33" s="7">
        <v>11308</v>
      </c>
      <c r="B33" s="97"/>
      <c r="C33" s="91"/>
      <c r="D33" s="12" t="s">
        <v>19</v>
      </c>
      <c r="E33" s="13">
        <v>55704</v>
      </c>
      <c r="F33" s="25" t="s">
        <v>486</v>
      </c>
    </row>
    <row r="34" spans="1:6" ht="15" customHeight="1" x14ac:dyDescent="0.4">
      <c r="A34" s="7">
        <v>11309</v>
      </c>
      <c r="B34" s="97"/>
      <c r="C34" s="91"/>
      <c r="D34" s="12" t="s">
        <v>20</v>
      </c>
      <c r="E34" s="13">
        <v>38720</v>
      </c>
      <c r="F34" s="25"/>
    </row>
    <row r="35" spans="1:6" ht="15" customHeight="1" x14ac:dyDescent="0.4">
      <c r="A35" s="7">
        <v>11311</v>
      </c>
      <c r="B35" s="97"/>
      <c r="C35" s="91"/>
      <c r="D35" s="12" t="s">
        <v>21</v>
      </c>
      <c r="E35" s="13">
        <v>165000</v>
      </c>
      <c r="F35" s="25"/>
    </row>
    <row r="36" spans="1:6" ht="15" customHeight="1" x14ac:dyDescent="0.4">
      <c r="A36" s="7">
        <v>11312</v>
      </c>
      <c r="B36" s="97"/>
      <c r="C36" s="91"/>
      <c r="D36" s="18" t="s">
        <v>22</v>
      </c>
      <c r="E36" s="19">
        <v>124960</v>
      </c>
      <c r="F36" s="33" t="s">
        <v>486</v>
      </c>
    </row>
    <row r="37" spans="1:6" ht="15" customHeight="1" x14ac:dyDescent="0.4">
      <c r="A37" s="7"/>
      <c r="B37" s="97"/>
      <c r="C37" s="92"/>
      <c r="D37" s="51">
        <f>+COUNTA(D19:D36)</f>
        <v>18</v>
      </c>
      <c r="E37" s="17">
        <f>SUM(E19:E36)</f>
        <v>2170124</v>
      </c>
      <c r="F37" s="60">
        <f>SUMIF(F19:F36,"市内",E19:E36)</f>
        <v>1370424</v>
      </c>
    </row>
    <row r="38" spans="1:6" ht="15" customHeight="1" x14ac:dyDescent="0.4">
      <c r="A38" s="7">
        <v>11202</v>
      </c>
      <c r="B38" s="97"/>
      <c r="C38" s="90" t="s">
        <v>522</v>
      </c>
      <c r="D38" s="27" t="s">
        <v>3</v>
      </c>
      <c r="E38" s="28">
        <v>440000</v>
      </c>
      <c r="F38" s="34"/>
    </row>
    <row r="39" spans="1:6" ht="15" customHeight="1" x14ac:dyDescent="0.4">
      <c r="A39" s="7">
        <v>11229</v>
      </c>
      <c r="B39" s="97"/>
      <c r="C39" s="91"/>
      <c r="D39" s="12" t="s">
        <v>5</v>
      </c>
      <c r="E39" s="13">
        <v>57200</v>
      </c>
      <c r="F39" s="25" t="s">
        <v>486</v>
      </c>
    </row>
    <row r="40" spans="1:6" ht="15" customHeight="1" x14ac:dyDescent="0.4">
      <c r="A40" s="7">
        <v>11230</v>
      </c>
      <c r="B40" s="97"/>
      <c r="C40" s="91"/>
      <c r="D40" s="18" t="s">
        <v>6</v>
      </c>
      <c r="E40" s="19">
        <v>88550</v>
      </c>
      <c r="F40" s="33" t="s">
        <v>486</v>
      </c>
    </row>
    <row r="41" spans="1:6" ht="15" customHeight="1" x14ac:dyDescent="0.4">
      <c r="A41" s="7"/>
      <c r="B41" s="97"/>
      <c r="C41" s="91"/>
      <c r="D41" s="12" t="s">
        <v>480</v>
      </c>
      <c r="E41" s="13">
        <v>1291235</v>
      </c>
      <c r="F41" s="37"/>
    </row>
    <row r="42" spans="1:6" ht="15" customHeight="1" x14ac:dyDescent="0.4">
      <c r="A42" s="7"/>
      <c r="B42" s="97"/>
      <c r="C42" s="91"/>
      <c r="D42" s="12" t="s">
        <v>481</v>
      </c>
      <c r="E42" s="13">
        <v>98670</v>
      </c>
      <c r="F42" s="37" t="s">
        <v>486</v>
      </c>
    </row>
    <row r="43" spans="1:6" ht="15" customHeight="1" x14ac:dyDescent="0.4">
      <c r="A43" s="7"/>
      <c r="B43" s="97"/>
      <c r="C43" s="91"/>
      <c r="D43" s="12" t="s">
        <v>482</v>
      </c>
      <c r="E43" s="13">
        <v>26070</v>
      </c>
      <c r="F43" s="37" t="s">
        <v>486</v>
      </c>
    </row>
    <row r="44" spans="1:6" ht="15" customHeight="1" x14ac:dyDescent="0.4">
      <c r="A44" s="7"/>
      <c r="B44" s="97"/>
      <c r="C44" s="91"/>
      <c r="D44" s="12" t="s">
        <v>483</v>
      </c>
      <c r="E44" s="13">
        <v>73700</v>
      </c>
      <c r="F44" s="37" t="s">
        <v>486</v>
      </c>
    </row>
    <row r="45" spans="1:6" ht="15" customHeight="1" x14ac:dyDescent="0.4">
      <c r="A45" s="7"/>
      <c r="B45" s="97"/>
      <c r="C45" s="91"/>
      <c r="D45" s="18" t="s">
        <v>484</v>
      </c>
      <c r="E45" s="19">
        <v>35200</v>
      </c>
      <c r="F45" s="54" t="s">
        <v>486</v>
      </c>
    </row>
    <row r="46" spans="1:6" ht="15" customHeight="1" x14ac:dyDescent="0.4">
      <c r="A46" s="7"/>
      <c r="B46" s="97"/>
      <c r="C46" s="92"/>
      <c r="D46" s="51">
        <f>+COUNTA(D38:D45)</f>
        <v>8</v>
      </c>
      <c r="E46" s="17">
        <f>SUM(E38:E45)</f>
        <v>2110625</v>
      </c>
      <c r="F46" s="60">
        <f>SUMIF(F38:F45,"市内",E38:E45)</f>
        <v>379390</v>
      </c>
    </row>
    <row r="47" spans="1:6" ht="15" customHeight="1" x14ac:dyDescent="0.4">
      <c r="A47" s="7"/>
      <c r="B47" s="97"/>
      <c r="C47" s="90" t="s">
        <v>523</v>
      </c>
      <c r="D47" s="35" t="s">
        <v>479</v>
      </c>
      <c r="E47" s="55">
        <v>99880</v>
      </c>
      <c r="F47" s="43" t="s">
        <v>486</v>
      </c>
    </row>
    <row r="48" spans="1:6" ht="15" customHeight="1" thickBot="1" x14ac:dyDescent="0.45">
      <c r="A48" s="7"/>
      <c r="B48" s="97"/>
      <c r="C48" s="93"/>
      <c r="D48" s="51">
        <f>+COUNTA(D47)</f>
        <v>1</v>
      </c>
      <c r="E48" s="17">
        <f>SUM(E47)</f>
        <v>99880</v>
      </c>
      <c r="F48" s="60">
        <f>SUMIF(F47,"市内",E47)</f>
        <v>99880</v>
      </c>
    </row>
    <row r="49" spans="1:6" ht="15" customHeight="1" thickBot="1" x14ac:dyDescent="0.45">
      <c r="A49" s="7"/>
      <c r="B49" s="98"/>
      <c r="C49" s="52" t="s">
        <v>490</v>
      </c>
      <c r="D49" s="53">
        <f>+D37+D46+D48</f>
        <v>27</v>
      </c>
      <c r="E49" s="61">
        <f>+E43+E48</f>
        <v>125950</v>
      </c>
      <c r="F49" s="67">
        <f>+F37+F46+F48</f>
        <v>1849694</v>
      </c>
    </row>
    <row r="50" spans="1:6" ht="15" customHeight="1" x14ac:dyDescent="0.4">
      <c r="A50" s="7">
        <v>50716</v>
      </c>
      <c r="B50" s="96" t="s">
        <v>469</v>
      </c>
      <c r="C50" s="88" t="s">
        <v>459</v>
      </c>
      <c r="D50" s="9" t="s">
        <v>424</v>
      </c>
      <c r="E50" s="11">
        <v>293700</v>
      </c>
      <c r="F50" s="10"/>
    </row>
    <row r="51" spans="1:6" ht="15" customHeight="1" x14ac:dyDescent="0.4">
      <c r="A51" s="7">
        <v>50720</v>
      </c>
      <c r="B51" s="97"/>
      <c r="C51" s="89"/>
      <c r="D51" s="12" t="s">
        <v>425</v>
      </c>
      <c r="E51" s="13">
        <v>15400</v>
      </c>
      <c r="F51" s="25" t="s">
        <v>485</v>
      </c>
    </row>
    <row r="52" spans="1:6" ht="15" customHeight="1" x14ac:dyDescent="0.4">
      <c r="A52" s="7">
        <v>50723</v>
      </c>
      <c r="B52" s="97"/>
      <c r="C52" s="89"/>
      <c r="D52" s="12" t="s">
        <v>426</v>
      </c>
      <c r="E52" s="13">
        <v>48400</v>
      </c>
      <c r="F52" s="25" t="s">
        <v>485</v>
      </c>
    </row>
    <row r="53" spans="1:6" ht="15" customHeight="1" x14ac:dyDescent="0.4">
      <c r="A53" s="7">
        <v>50727</v>
      </c>
      <c r="B53" s="97"/>
      <c r="C53" s="89"/>
      <c r="D53" s="12" t="s">
        <v>427</v>
      </c>
      <c r="E53" s="13">
        <v>95000</v>
      </c>
      <c r="F53" s="25" t="s">
        <v>485</v>
      </c>
    </row>
    <row r="54" spans="1:6" ht="15" customHeight="1" x14ac:dyDescent="0.4">
      <c r="A54" s="7">
        <v>50728</v>
      </c>
      <c r="B54" s="97"/>
      <c r="C54" s="89"/>
      <c r="D54" s="12" t="s">
        <v>428</v>
      </c>
      <c r="E54" s="13">
        <v>31900</v>
      </c>
      <c r="F54" s="25" t="s">
        <v>485</v>
      </c>
    </row>
    <row r="55" spans="1:6" ht="15" customHeight="1" x14ac:dyDescent="0.4">
      <c r="A55" s="7">
        <v>50737</v>
      </c>
      <c r="B55" s="97"/>
      <c r="C55" s="89"/>
      <c r="D55" s="12" t="s">
        <v>431</v>
      </c>
      <c r="E55" s="13">
        <v>25300</v>
      </c>
      <c r="F55" s="25" t="s">
        <v>485</v>
      </c>
    </row>
    <row r="56" spans="1:6" ht="15" customHeight="1" x14ac:dyDescent="0.4">
      <c r="A56" s="7">
        <v>50738</v>
      </c>
      <c r="B56" s="97"/>
      <c r="C56" s="89"/>
      <c r="D56" s="12" t="s">
        <v>432</v>
      </c>
      <c r="E56" s="13">
        <v>145200</v>
      </c>
      <c r="F56" s="25"/>
    </row>
    <row r="57" spans="1:6" ht="15" customHeight="1" x14ac:dyDescent="0.4">
      <c r="A57" s="7">
        <v>50740</v>
      </c>
      <c r="B57" s="97"/>
      <c r="C57" s="89"/>
      <c r="D57" s="12" t="s">
        <v>433</v>
      </c>
      <c r="E57" s="13">
        <v>15400</v>
      </c>
      <c r="F57" s="25" t="s">
        <v>485</v>
      </c>
    </row>
    <row r="58" spans="1:6" ht="15" customHeight="1" x14ac:dyDescent="0.4">
      <c r="A58" s="7">
        <v>50748</v>
      </c>
      <c r="B58" s="97"/>
      <c r="C58" s="89"/>
      <c r="D58" s="12" t="s">
        <v>425</v>
      </c>
      <c r="E58" s="13">
        <v>15400</v>
      </c>
      <c r="F58" s="25" t="s">
        <v>485</v>
      </c>
    </row>
    <row r="59" spans="1:6" ht="15" customHeight="1" x14ac:dyDescent="0.4">
      <c r="A59" s="7">
        <v>50753</v>
      </c>
      <c r="B59" s="97"/>
      <c r="C59" s="89"/>
      <c r="D59" s="12" t="s">
        <v>435</v>
      </c>
      <c r="E59" s="13">
        <v>10450</v>
      </c>
      <c r="F59" s="25" t="s">
        <v>485</v>
      </c>
    </row>
    <row r="60" spans="1:6" ht="15" customHeight="1" x14ac:dyDescent="0.4">
      <c r="A60" s="7">
        <v>50754</v>
      </c>
      <c r="B60" s="97"/>
      <c r="C60" s="89"/>
      <c r="D60" s="12" t="s">
        <v>436</v>
      </c>
      <c r="E60" s="13">
        <v>9900</v>
      </c>
      <c r="F60" s="25" t="s">
        <v>485</v>
      </c>
    </row>
    <row r="61" spans="1:6" ht="15" customHeight="1" x14ac:dyDescent="0.4">
      <c r="A61" s="7">
        <v>50755</v>
      </c>
      <c r="B61" s="97"/>
      <c r="C61" s="89"/>
      <c r="D61" s="12" t="s">
        <v>437</v>
      </c>
      <c r="E61" s="13">
        <v>13530</v>
      </c>
      <c r="F61" s="25" t="s">
        <v>485</v>
      </c>
    </row>
    <row r="62" spans="1:6" ht="15" customHeight="1" x14ac:dyDescent="0.4">
      <c r="A62" s="7">
        <v>50760</v>
      </c>
      <c r="B62" s="97"/>
      <c r="C62" s="89"/>
      <c r="D62" s="12" t="s">
        <v>438</v>
      </c>
      <c r="E62" s="13">
        <v>25300</v>
      </c>
      <c r="F62" s="25"/>
    </row>
    <row r="63" spans="1:6" ht="15" customHeight="1" x14ac:dyDescent="0.4">
      <c r="A63" s="7">
        <v>50770</v>
      </c>
      <c r="B63" s="97"/>
      <c r="C63" s="89"/>
      <c r="D63" s="12" t="s">
        <v>439</v>
      </c>
      <c r="E63" s="13">
        <v>48400</v>
      </c>
      <c r="F63" s="25" t="s">
        <v>485</v>
      </c>
    </row>
    <row r="64" spans="1:6" ht="15" customHeight="1" x14ac:dyDescent="0.4">
      <c r="A64" s="7">
        <v>50773</v>
      </c>
      <c r="B64" s="97"/>
      <c r="C64" s="89"/>
      <c r="D64" s="12" t="s">
        <v>440</v>
      </c>
      <c r="E64" s="13">
        <v>220000</v>
      </c>
      <c r="F64" s="25"/>
    </row>
    <row r="65" spans="1:6" ht="15" customHeight="1" x14ac:dyDescent="0.4">
      <c r="A65" s="7">
        <v>50775</v>
      </c>
      <c r="B65" s="97"/>
      <c r="C65" s="89"/>
      <c r="D65" s="12" t="s">
        <v>441</v>
      </c>
      <c r="E65" s="13">
        <v>5500</v>
      </c>
      <c r="F65" s="25" t="s">
        <v>485</v>
      </c>
    </row>
    <row r="66" spans="1:6" ht="15" customHeight="1" x14ac:dyDescent="0.4">
      <c r="A66" s="7">
        <v>50781</v>
      </c>
      <c r="B66" s="97"/>
      <c r="C66" s="89"/>
      <c r="D66" s="12" t="s">
        <v>444</v>
      </c>
      <c r="E66" s="13">
        <v>89100</v>
      </c>
      <c r="F66" s="25" t="s">
        <v>485</v>
      </c>
    </row>
    <row r="67" spans="1:6" ht="15" customHeight="1" x14ac:dyDescent="0.4">
      <c r="A67" s="7">
        <v>50783</v>
      </c>
      <c r="B67" s="97"/>
      <c r="C67" s="89"/>
      <c r="D67" s="18" t="s">
        <v>445</v>
      </c>
      <c r="E67" s="19">
        <v>15400</v>
      </c>
      <c r="F67" s="33" t="s">
        <v>485</v>
      </c>
    </row>
    <row r="68" spans="1:6" ht="15" customHeight="1" x14ac:dyDescent="0.4">
      <c r="A68" s="7"/>
      <c r="B68" s="97"/>
      <c r="C68" s="95"/>
      <c r="D68" s="51">
        <f>+COUNTA(D50:D67)</f>
        <v>18</v>
      </c>
      <c r="E68" s="17">
        <f>SUM(E50:E67)</f>
        <v>1123280</v>
      </c>
      <c r="F68" s="72">
        <f>SUMIF(F50:F67,"市内",E50:E67)</f>
        <v>439080</v>
      </c>
    </row>
    <row r="69" spans="1:6" ht="15" customHeight="1" x14ac:dyDescent="0.4">
      <c r="A69" s="7">
        <v>50712</v>
      </c>
      <c r="B69" s="97"/>
      <c r="C69" s="94" t="s">
        <v>460</v>
      </c>
      <c r="D69" s="27" t="s">
        <v>422</v>
      </c>
      <c r="E69" s="28">
        <v>212300</v>
      </c>
      <c r="F69" s="34" t="s">
        <v>485</v>
      </c>
    </row>
    <row r="70" spans="1:6" ht="15" customHeight="1" x14ac:dyDescent="0.4">
      <c r="A70" s="7">
        <v>50713</v>
      </c>
      <c r="B70" s="97"/>
      <c r="C70" s="89"/>
      <c r="D70" s="12" t="s">
        <v>423</v>
      </c>
      <c r="E70" s="13">
        <v>1083500</v>
      </c>
      <c r="F70" s="25" t="s">
        <v>485</v>
      </c>
    </row>
    <row r="71" spans="1:6" ht="15" customHeight="1" x14ac:dyDescent="0.4">
      <c r="A71" s="7">
        <v>50776</v>
      </c>
      <c r="B71" s="97"/>
      <c r="C71" s="89"/>
      <c r="D71" s="12" t="s">
        <v>422</v>
      </c>
      <c r="E71" s="13">
        <v>136400</v>
      </c>
      <c r="F71" s="25" t="s">
        <v>485</v>
      </c>
    </row>
    <row r="72" spans="1:6" ht="15" customHeight="1" x14ac:dyDescent="0.4">
      <c r="A72" s="7">
        <v>50777</v>
      </c>
      <c r="B72" s="97"/>
      <c r="C72" s="89"/>
      <c r="D72" s="12" t="s">
        <v>442</v>
      </c>
      <c r="E72" s="13">
        <v>193600</v>
      </c>
      <c r="F72" s="25" t="s">
        <v>485</v>
      </c>
    </row>
    <row r="73" spans="1:6" ht="15" customHeight="1" x14ac:dyDescent="0.4">
      <c r="A73" s="7">
        <v>50778</v>
      </c>
      <c r="B73" s="97"/>
      <c r="C73" s="89"/>
      <c r="D73" s="18" t="s">
        <v>443</v>
      </c>
      <c r="E73" s="19">
        <v>77000</v>
      </c>
      <c r="F73" s="33" t="s">
        <v>485</v>
      </c>
    </row>
    <row r="74" spans="1:6" ht="15" customHeight="1" x14ac:dyDescent="0.4">
      <c r="A74" s="7"/>
      <c r="B74" s="97"/>
      <c r="C74" s="95"/>
      <c r="D74" s="51">
        <f>+COUNTA(D69:D73)</f>
        <v>5</v>
      </c>
      <c r="E74" s="17">
        <f>SUM(E69:E73)</f>
        <v>1702800</v>
      </c>
      <c r="F74" s="72">
        <f>SUMIF(F69:F73,"市内",E69:E73)</f>
        <v>1702800</v>
      </c>
    </row>
    <row r="75" spans="1:6" ht="15" customHeight="1" x14ac:dyDescent="0.4">
      <c r="A75" s="7">
        <v>50730</v>
      </c>
      <c r="B75" s="97"/>
      <c r="C75" s="94" t="s">
        <v>461</v>
      </c>
      <c r="D75" s="27" t="s">
        <v>429</v>
      </c>
      <c r="E75" s="28">
        <v>28600</v>
      </c>
      <c r="F75" s="34" t="s">
        <v>485</v>
      </c>
    </row>
    <row r="76" spans="1:6" ht="15" customHeight="1" x14ac:dyDescent="0.4">
      <c r="A76" s="7">
        <v>50732</v>
      </c>
      <c r="B76" s="97"/>
      <c r="C76" s="89"/>
      <c r="D76" s="12" t="s">
        <v>430</v>
      </c>
      <c r="E76" s="13">
        <v>499950</v>
      </c>
      <c r="F76" s="25"/>
    </row>
    <row r="77" spans="1:6" ht="15" customHeight="1" x14ac:dyDescent="0.4">
      <c r="A77" s="7">
        <v>50743</v>
      </c>
      <c r="B77" s="97"/>
      <c r="C77" s="89"/>
      <c r="D77" s="18" t="s">
        <v>434</v>
      </c>
      <c r="E77" s="19">
        <v>8800</v>
      </c>
      <c r="F77" s="33" t="s">
        <v>485</v>
      </c>
    </row>
    <row r="78" spans="1:6" ht="15" customHeight="1" x14ac:dyDescent="0.4">
      <c r="A78" s="7"/>
      <c r="B78" s="97"/>
      <c r="C78" s="95"/>
      <c r="D78" s="51">
        <f>+COUNTA(D75:D77)</f>
        <v>3</v>
      </c>
      <c r="E78" s="17">
        <f>SUM(E75:E77)</f>
        <v>537350</v>
      </c>
      <c r="F78" s="72">
        <f>SUMIF(F75:F77,"市内",E75:E77)</f>
        <v>37400</v>
      </c>
    </row>
    <row r="79" spans="1:6" ht="15" customHeight="1" x14ac:dyDescent="0.4">
      <c r="A79" s="7">
        <v>52032</v>
      </c>
      <c r="B79" s="97"/>
      <c r="C79" s="94" t="s">
        <v>496</v>
      </c>
      <c r="D79" s="27" t="s">
        <v>446</v>
      </c>
      <c r="E79" s="28">
        <v>11000</v>
      </c>
      <c r="F79" s="34"/>
    </row>
    <row r="80" spans="1:6" ht="15" customHeight="1" x14ac:dyDescent="0.4">
      <c r="A80" s="7">
        <v>52033</v>
      </c>
      <c r="B80" s="97"/>
      <c r="C80" s="89"/>
      <c r="D80" s="12" t="s">
        <v>447</v>
      </c>
      <c r="E80" s="13">
        <v>377300</v>
      </c>
      <c r="F80" s="25"/>
    </row>
    <row r="81" spans="1:6" ht="15" customHeight="1" x14ac:dyDescent="0.4">
      <c r="A81" s="7">
        <v>52036</v>
      </c>
      <c r="B81" s="97"/>
      <c r="C81" s="89"/>
      <c r="D81" s="12" t="s">
        <v>448</v>
      </c>
      <c r="E81" s="13">
        <v>46200</v>
      </c>
      <c r="F81" s="25" t="s">
        <v>485</v>
      </c>
    </row>
    <row r="82" spans="1:6" ht="15" customHeight="1" x14ac:dyDescent="0.4">
      <c r="A82" s="7">
        <v>52038</v>
      </c>
      <c r="B82" s="97"/>
      <c r="C82" s="89"/>
      <c r="D82" s="12" t="s">
        <v>449</v>
      </c>
      <c r="E82" s="13">
        <v>18700</v>
      </c>
      <c r="F82" s="25" t="s">
        <v>485</v>
      </c>
    </row>
    <row r="83" spans="1:6" ht="15" customHeight="1" x14ac:dyDescent="0.4">
      <c r="A83" s="7">
        <v>52046</v>
      </c>
      <c r="B83" s="97"/>
      <c r="C83" s="89"/>
      <c r="D83" s="18" t="s">
        <v>452</v>
      </c>
      <c r="E83" s="19">
        <v>179300</v>
      </c>
      <c r="F83" s="33"/>
    </row>
    <row r="84" spans="1:6" ht="15" customHeight="1" x14ac:dyDescent="0.4">
      <c r="A84" s="7"/>
      <c r="B84" s="97"/>
      <c r="C84" s="95"/>
      <c r="D84" s="51">
        <f>+COUNTA(D79:D83)</f>
        <v>5</v>
      </c>
      <c r="E84" s="17">
        <f>SUM(E79:E83)</f>
        <v>632500</v>
      </c>
      <c r="F84" s="72">
        <f>SUMIF(F79:F83,"市内",E79:E83)</f>
        <v>64900</v>
      </c>
    </row>
    <row r="85" spans="1:6" ht="15" customHeight="1" x14ac:dyDescent="0.4">
      <c r="A85" s="7">
        <v>52044</v>
      </c>
      <c r="B85" s="97"/>
      <c r="C85" s="94" t="s">
        <v>462</v>
      </c>
      <c r="D85" s="35" t="s">
        <v>450</v>
      </c>
      <c r="E85" s="55">
        <v>189684</v>
      </c>
      <c r="F85" s="31" t="s">
        <v>485</v>
      </c>
    </row>
    <row r="86" spans="1:6" ht="15" customHeight="1" x14ac:dyDescent="0.4">
      <c r="A86" s="7"/>
      <c r="B86" s="97"/>
      <c r="C86" s="95"/>
      <c r="D86" s="51">
        <f>+COUNTA(D85)</f>
        <v>1</v>
      </c>
      <c r="E86" s="17">
        <f>SUM(E85)</f>
        <v>189684</v>
      </c>
      <c r="F86" s="72">
        <f>SUMIF(F85,"市内",E85)</f>
        <v>189684</v>
      </c>
    </row>
    <row r="87" spans="1:6" ht="15" customHeight="1" x14ac:dyDescent="0.4">
      <c r="A87" s="7">
        <v>52045</v>
      </c>
      <c r="B87" s="97"/>
      <c r="C87" s="94" t="s">
        <v>463</v>
      </c>
      <c r="D87" s="35" t="s">
        <v>451</v>
      </c>
      <c r="E87" s="55">
        <v>512424</v>
      </c>
      <c r="F87" s="31" t="s">
        <v>485</v>
      </c>
    </row>
    <row r="88" spans="1:6" ht="15" customHeight="1" thickBot="1" x14ac:dyDescent="0.45">
      <c r="A88" s="7"/>
      <c r="B88" s="97"/>
      <c r="C88" s="100"/>
      <c r="D88" s="56">
        <f>+COUNTA(D87)</f>
        <v>1</v>
      </c>
      <c r="E88" s="47">
        <f>+E87</f>
        <v>512424</v>
      </c>
      <c r="F88" s="71">
        <f>SUMIF(F87,"市内",E87)</f>
        <v>512424</v>
      </c>
    </row>
    <row r="89" spans="1:6" ht="15" customHeight="1" thickBot="1" x14ac:dyDescent="0.45">
      <c r="A89" s="7"/>
      <c r="B89" s="98"/>
      <c r="C89" s="52" t="s">
        <v>491</v>
      </c>
      <c r="D89" s="53">
        <f>+D68+D74+D78+D84+D86+D88</f>
        <v>33</v>
      </c>
      <c r="E89" s="59">
        <f>+E68+E74+E78+E84+E86+E88</f>
        <v>4698038</v>
      </c>
      <c r="F89" s="67">
        <f>+F68+F78+F84+F86+F88+F74</f>
        <v>2946288</v>
      </c>
    </row>
    <row r="90" spans="1:6" ht="15" customHeight="1" thickBot="1" x14ac:dyDescent="0.45">
      <c r="A90" s="7">
        <v>30739</v>
      </c>
      <c r="B90" s="96" t="s">
        <v>467</v>
      </c>
      <c r="C90" s="5" t="s">
        <v>457</v>
      </c>
      <c r="D90" s="16" t="s">
        <v>26</v>
      </c>
      <c r="E90" s="17">
        <v>22000</v>
      </c>
      <c r="F90" s="31" t="s">
        <v>486</v>
      </c>
    </row>
    <row r="91" spans="1:6" ht="15" customHeight="1" thickBot="1" x14ac:dyDescent="0.45">
      <c r="A91" s="7"/>
      <c r="B91" s="98"/>
      <c r="C91" s="52" t="s">
        <v>491</v>
      </c>
      <c r="D91" s="41">
        <f>+COUNTA(D90)</f>
        <v>1</v>
      </c>
      <c r="E91" s="59">
        <f>SUM(E90)</f>
        <v>22000</v>
      </c>
      <c r="F91" s="67">
        <f>SUMIF(F90,"市内",E90)</f>
        <v>22000</v>
      </c>
    </row>
    <row r="92" spans="1:6" s="20" customFormat="1" ht="13.5" customHeight="1" x14ac:dyDescent="0.4">
      <c r="A92" s="29" t="s">
        <v>470</v>
      </c>
      <c r="B92" s="85" t="s">
        <v>471</v>
      </c>
      <c r="C92" s="88" t="s">
        <v>519</v>
      </c>
      <c r="D92" s="23" t="s">
        <v>472</v>
      </c>
      <c r="E92" s="24">
        <v>535700</v>
      </c>
      <c r="F92" s="29"/>
    </row>
    <row r="93" spans="1:6" s="20" customFormat="1" ht="13.5" customHeight="1" x14ac:dyDescent="0.4">
      <c r="A93" s="29"/>
      <c r="B93" s="86"/>
      <c r="C93" s="89"/>
      <c r="D93" s="22" t="s">
        <v>473</v>
      </c>
      <c r="E93" s="21">
        <v>14520</v>
      </c>
      <c r="F93" s="30"/>
    </row>
    <row r="94" spans="1:6" s="20" customFormat="1" ht="13.5" customHeight="1" x14ac:dyDescent="0.4">
      <c r="A94" s="29"/>
      <c r="B94" s="86"/>
      <c r="C94" s="89"/>
      <c r="D94" s="22" t="s">
        <v>474</v>
      </c>
      <c r="E94" s="21">
        <v>6600</v>
      </c>
      <c r="F94" s="30"/>
    </row>
    <row r="95" spans="1:6" s="20" customFormat="1" ht="13.5" customHeight="1" x14ac:dyDescent="0.4">
      <c r="A95" s="29"/>
      <c r="B95" s="86"/>
      <c r="C95" s="89"/>
      <c r="D95" s="22" t="s">
        <v>474</v>
      </c>
      <c r="E95" s="21">
        <v>77000</v>
      </c>
      <c r="F95" s="30"/>
    </row>
    <row r="96" spans="1:6" s="20" customFormat="1" ht="13.5" customHeight="1" x14ac:dyDescent="0.4">
      <c r="A96" s="29"/>
      <c r="B96" s="86"/>
      <c r="C96" s="89"/>
      <c r="D96" s="22" t="s">
        <v>475</v>
      </c>
      <c r="E96" s="21">
        <v>616363</v>
      </c>
      <c r="F96" s="30"/>
    </row>
    <row r="97" spans="1:6" s="20" customFormat="1" ht="13.5" customHeight="1" thickBot="1" x14ac:dyDescent="0.45">
      <c r="A97" s="29"/>
      <c r="B97" s="86"/>
      <c r="C97" s="89"/>
      <c r="D97" s="57" t="s">
        <v>476</v>
      </c>
      <c r="E97" s="58">
        <v>99000</v>
      </c>
      <c r="F97" s="48"/>
    </row>
    <row r="98" spans="1:6" ht="15" customHeight="1" thickBot="1" x14ac:dyDescent="0.45">
      <c r="A98" s="7"/>
      <c r="B98" s="87"/>
      <c r="C98" s="65" t="s">
        <v>490</v>
      </c>
      <c r="D98" s="53">
        <f>+COUNTA(D92:D97)</f>
        <v>6</v>
      </c>
      <c r="E98" s="66">
        <f>SUM(E92:E97)</f>
        <v>1349183</v>
      </c>
      <c r="F98" s="67">
        <f>SUMIF(F92:F97,"市内",E92:E97)</f>
        <v>0</v>
      </c>
    </row>
    <row r="99" spans="1:6" ht="15" customHeight="1" x14ac:dyDescent="0.4">
      <c r="A99" s="7">
        <v>39715</v>
      </c>
      <c r="B99" s="97"/>
      <c r="C99" s="88" t="s">
        <v>497</v>
      </c>
      <c r="D99" s="12" t="s">
        <v>62</v>
      </c>
      <c r="E99" s="13">
        <v>5500</v>
      </c>
      <c r="F99" s="25" t="s">
        <v>486</v>
      </c>
    </row>
    <row r="100" spans="1:6" ht="15" customHeight="1" x14ac:dyDescent="0.4">
      <c r="A100" s="7">
        <v>40128</v>
      </c>
      <c r="B100" s="97"/>
      <c r="C100" s="89"/>
      <c r="D100" s="12" t="s">
        <v>65</v>
      </c>
      <c r="E100" s="13">
        <v>57200</v>
      </c>
      <c r="F100" s="25" t="s">
        <v>486</v>
      </c>
    </row>
    <row r="101" spans="1:6" ht="15" customHeight="1" x14ac:dyDescent="0.4">
      <c r="A101" s="7">
        <v>40130</v>
      </c>
      <c r="B101" s="97"/>
      <c r="C101" s="89"/>
      <c r="D101" s="12" t="s">
        <v>66</v>
      </c>
      <c r="E101" s="13">
        <v>38082</v>
      </c>
      <c r="F101" s="25" t="s">
        <v>486</v>
      </c>
    </row>
    <row r="102" spans="1:6" ht="15" customHeight="1" x14ac:dyDescent="0.4">
      <c r="A102" s="7">
        <v>40133</v>
      </c>
      <c r="B102" s="97"/>
      <c r="C102" s="89"/>
      <c r="D102" s="12" t="s">
        <v>67</v>
      </c>
      <c r="E102" s="13">
        <v>22000</v>
      </c>
      <c r="F102" s="25" t="s">
        <v>486</v>
      </c>
    </row>
    <row r="103" spans="1:6" ht="15" customHeight="1" x14ac:dyDescent="0.4">
      <c r="A103" s="7">
        <v>40134</v>
      </c>
      <c r="B103" s="97"/>
      <c r="C103" s="89"/>
      <c r="D103" s="12" t="s">
        <v>68</v>
      </c>
      <c r="E103" s="13">
        <v>8140</v>
      </c>
      <c r="F103" s="25" t="s">
        <v>486</v>
      </c>
    </row>
    <row r="104" spans="1:6" ht="15" customHeight="1" x14ac:dyDescent="0.4">
      <c r="A104" s="7">
        <v>40136</v>
      </c>
      <c r="B104" s="97"/>
      <c r="C104" s="89"/>
      <c r="D104" s="12" t="s">
        <v>69</v>
      </c>
      <c r="E104" s="13">
        <v>4070</v>
      </c>
      <c r="F104" s="25" t="s">
        <v>486</v>
      </c>
    </row>
    <row r="105" spans="1:6" ht="15" customHeight="1" x14ac:dyDescent="0.4">
      <c r="A105" s="7">
        <v>37944</v>
      </c>
      <c r="B105" s="97"/>
      <c r="C105" s="89"/>
      <c r="D105" s="12" t="s">
        <v>29</v>
      </c>
      <c r="E105" s="13">
        <v>734800</v>
      </c>
      <c r="F105" s="25" t="s">
        <v>486</v>
      </c>
    </row>
    <row r="106" spans="1:6" ht="15" customHeight="1" x14ac:dyDescent="0.4">
      <c r="A106" s="7">
        <v>43212</v>
      </c>
      <c r="B106" s="97"/>
      <c r="C106" s="89"/>
      <c r="D106" s="12" t="s">
        <v>224</v>
      </c>
      <c r="E106" s="13">
        <v>1045000</v>
      </c>
      <c r="F106" s="25" t="s">
        <v>486</v>
      </c>
    </row>
    <row r="107" spans="1:6" ht="15" customHeight="1" x14ac:dyDescent="0.4">
      <c r="A107" s="7">
        <v>43222</v>
      </c>
      <c r="B107" s="97"/>
      <c r="C107" s="89"/>
      <c r="D107" s="12" t="s">
        <v>228</v>
      </c>
      <c r="E107" s="13">
        <v>639980</v>
      </c>
      <c r="F107" s="25" t="s">
        <v>486</v>
      </c>
    </row>
    <row r="108" spans="1:6" ht="15" customHeight="1" x14ac:dyDescent="0.4">
      <c r="A108" s="7">
        <v>43241</v>
      </c>
      <c r="B108" s="97"/>
      <c r="C108" s="89"/>
      <c r="D108" s="12" t="s">
        <v>233</v>
      </c>
      <c r="E108" s="13">
        <v>28600</v>
      </c>
      <c r="F108" s="25" t="s">
        <v>486</v>
      </c>
    </row>
    <row r="109" spans="1:6" ht="15" customHeight="1" x14ac:dyDescent="0.4">
      <c r="A109" s="7">
        <v>43242</v>
      </c>
      <c r="B109" s="97"/>
      <c r="C109" s="89"/>
      <c r="D109" s="12" t="s">
        <v>234</v>
      </c>
      <c r="E109" s="13">
        <v>14300</v>
      </c>
      <c r="F109" s="25" t="s">
        <v>486</v>
      </c>
    </row>
    <row r="110" spans="1:6" ht="15" customHeight="1" x14ac:dyDescent="0.4">
      <c r="A110" s="7">
        <v>43276</v>
      </c>
      <c r="B110" s="97"/>
      <c r="C110" s="89"/>
      <c r="D110" s="18" t="s">
        <v>244</v>
      </c>
      <c r="E110" s="19">
        <v>36300</v>
      </c>
      <c r="F110" s="33" t="s">
        <v>486</v>
      </c>
    </row>
    <row r="111" spans="1:6" ht="15" customHeight="1" x14ac:dyDescent="0.4">
      <c r="A111" s="7"/>
      <c r="B111" s="97"/>
      <c r="C111" s="95"/>
      <c r="D111" s="51">
        <f>+COUNTA(D99:D110)</f>
        <v>12</v>
      </c>
      <c r="E111" s="17">
        <f>SUM(E99:E110)</f>
        <v>2633972</v>
      </c>
      <c r="F111" s="72">
        <f>SUMIF(F99:F110,"市内",E99:E110)</f>
        <v>2633972</v>
      </c>
    </row>
    <row r="112" spans="1:6" ht="15" customHeight="1" x14ac:dyDescent="0.4">
      <c r="A112" s="7">
        <v>40395</v>
      </c>
      <c r="B112" s="97"/>
      <c r="C112" s="94" t="s">
        <v>498</v>
      </c>
      <c r="D112" s="27" t="s">
        <v>70</v>
      </c>
      <c r="E112" s="28">
        <v>3619</v>
      </c>
      <c r="F112" s="34" t="s">
        <v>486</v>
      </c>
    </row>
    <row r="113" spans="1:6" ht="15" customHeight="1" x14ac:dyDescent="0.4">
      <c r="A113" s="7">
        <v>40397</v>
      </c>
      <c r="B113" s="97"/>
      <c r="C113" s="89"/>
      <c r="D113" s="12" t="s">
        <v>71</v>
      </c>
      <c r="E113" s="13">
        <v>15400</v>
      </c>
      <c r="F113" s="25" t="s">
        <v>486</v>
      </c>
    </row>
    <row r="114" spans="1:6" ht="15" customHeight="1" x14ac:dyDescent="0.4">
      <c r="A114" s="7">
        <v>40399</v>
      </c>
      <c r="B114" s="97"/>
      <c r="C114" s="89"/>
      <c r="D114" s="12" t="s">
        <v>72</v>
      </c>
      <c r="E114" s="13">
        <v>9350</v>
      </c>
      <c r="F114" s="25" t="s">
        <v>485</v>
      </c>
    </row>
    <row r="115" spans="1:6" ht="15" customHeight="1" x14ac:dyDescent="0.4">
      <c r="A115" s="7">
        <v>40401</v>
      </c>
      <c r="B115" s="97"/>
      <c r="C115" s="89"/>
      <c r="D115" s="12" t="s">
        <v>73</v>
      </c>
      <c r="E115" s="13">
        <v>3300</v>
      </c>
      <c r="F115" s="25" t="s">
        <v>485</v>
      </c>
    </row>
    <row r="116" spans="1:6" ht="15" customHeight="1" x14ac:dyDescent="0.4">
      <c r="A116" s="7">
        <v>40404</v>
      </c>
      <c r="B116" s="97"/>
      <c r="C116" s="89"/>
      <c r="D116" s="12" t="s">
        <v>74</v>
      </c>
      <c r="E116" s="13">
        <v>19250</v>
      </c>
      <c r="F116" s="25" t="s">
        <v>485</v>
      </c>
    </row>
    <row r="117" spans="1:6" ht="15" customHeight="1" x14ac:dyDescent="0.4">
      <c r="A117" s="7">
        <v>40406</v>
      </c>
      <c r="B117" s="97"/>
      <c r="C117" s="89"/>
      <c r="D117" s="12" t="s">
        <v>75</v>
      </c>
      <c r="E117" s="13">
        <v>9746</v>
      </c>
      <c r="F117" s="25" t="s">
        <v>485</v>
      </c>
    </row>
    <row r="118" spans="1:6" ht="15" customHeight="1" x14ac:dyDescent="0.4">
      <c r="A118" s="7">
        <v>40408</v>
      </c>
      <c r="B118" s="97"/>
      <c r="C118" s="89"/>
      <c r="D118" s="12" t="s">
        <v>76</v>
      </c>
      <c r="E118" s="13">
        <v>24178</v>
      </c>
      <c r="F118" s="25" t="s">
        <v>485</v>
      </c>
    </row>
    <row r="119" spans="1:6" ht="15" customHeight="1" x14ac:dyDescent="0.4">
      <c r="A119" s="7">
        <v>40409</v>
      </c>
      <c r="B119" s="97"/>
      <c r="C119" s="89"/>
      <c r="D119" s="12" t="s">
        <v>77</v>
      </c>
      <c r="E119" s="13">
        <v>6380</v>
      </c>
      <c r="F119" s="25" t="s">
        <v>485</v>
      </c>
    </row>
    <row r="120" spans="1:6" ht="15" customHeight="1" x14ac:dyDescent="0.4">
      <c r="A120" s="7">
        <v>40411</v>
      </c>
      <c r="B120" s="97"/>
      <c r="C120" s="89"/>
      <c r="D120" s="12" t="s">
        <v>78</v>
      </c>
      <c r="E120" s="13">
        <v>55550</v>
      </c>
      <c r="F120" s="25" t="s">
        <v>485</v>
      </c>
    </row>
    <row r="121" spans="1:6" ht="15" customHeight="1" x14ac:dyDescent="0.4">
      <c r="A121" s="7">
        <v>40413</v>
      </c>
      <c r="B121" s="97"/>
      <c r="C121" s="89"/>
      <c r="D121" s="12" t="s">
        <v>79</v>
      </c>
      <c r="E121" s="13">
        <v>4180</v>
      </c>
      <c r="F121" s="25" t="s">
        <v>485</v>
      </c>
    </row>
    <row r="122" spans="1:6" ht="15" customHeight="1" x14ac:dyDescent="0.4">
      <c r="A122" s="7">
        <v>40415</v>
      </c>
      <c r="B122" s="97"/>
      <c r="C122" s="89"/>
      <c r="D122" s="12" t="s">
        <v>80</v>
      </c>
      <c r="E122" s="13">
        <v>2200</v>
      </c>
      <c r="F122" s="25" t="s">
        <v>485</v>
      </c>
    </row>
    <row r="123" spans="1:6" ht="15" customHeight="1" x14ac:dyDescent="0.4">
      <c r="A123" s="7">
        <v>40417</v>
      </c>
      <c r="B123" s="97"/>
      <c r="C123" s="89"/>
      <c r="D123" s="12" t="s">
        <v>81</v>
      </c>
      <c r="E123" s="13">
        <v>23980</v>
      </c>
      <c r="F123" s="25" t="s">
        <v>485</v>
      </c>
    </row>
    <row r="124" spans="1:6" ht="15" customHeight="1" x14ac:dyDescent="0.4">
      <c r="A124" s="7">
        <v>40419</v>
      </c>
      <c r="B124" s="97"/>
      <c r="C124" s="89"/>
      <c r="D124" s="12" t="s">
        <v>82</v>
      </c>
      <c r="E124" s="13">
        <v>10010</v>
      </c>
      <c r="F124" s="25" t="s">
        <v>485</v>
      </c>
    </row>
    <row r="125" spans="1:6" ht="15" customHeight="1" x14ac:dyDescent="0.4">
      <c r="A125" s="7">
        <v>40423</v>
      </c>
      <c r="B125" s="97"/>
      <c r="C125" s="89"/>
      <c r="D125" s="12" t="s">
        <v>83</v>
      </c>
      <c r="E125" s="13">
        <v>6512</v>
      </c>
      <c r="F125" s="25" t="s">
        <v>485</v>
      </c>
    </row>
    <row r="126" spans="1:6" ht="15" customHeight="1" x14ac:dyDescent="0.4">
      <c r="A126" s="7">
        <v>40424</v>
      </c>
      <c r="B126" s="97"/>
      <c r="C126" s="89"/>
      <c r="D126" s="12" t="s">
        <v>84</v>
      </c>
      <c r="E126" s="13">
        <v>9460</v>
      </c>
      <c r="F126" s="25" t="s">
        <v>485</v>
      </c>
    </row>
    <row r="127" spans="1:6" ht="15" customHeight="1" x14ac:dyDescent="0.4">
      <c r="A127" s="7">
        <v>40425</v>
      </c>
      <c r="B127" s="97"/>
      <c r="C127" s="89"/>
      <c r="D127" s="12" t="s">
        <v>85</v>
      </c>
      <c r="E127" s="13">
        <v>22000</v>
      </c>
      <c r="F127" s="25" t="s">
        <v>485</v>
      </c>
    </row>
    <row r="128" spans="1:6" ht="15" customHeight="1" x14ac:dyDescent="0.4">
      <c r="A128" s="7">
        <v>40427</v>
      </c>
      <c r="B128" s="97"/>
      <c r="C128" s="89"/>
      <c r="D128" s="12" t="s">
        <v>77</v>
      </c>
      <c r="E128" s="13">
        <v>3190</v>
      </c>
      <c r="F128" s="25" t="s">
        <v>485</v>
      </c>
    </row>
    <row r="129" spans="1:6" ht="15" customHeight="1" x14ac:dyDescent="0.4">
      <c r="A129" s="7">
        <v>40429</v>
      </c>
      <c r="B129" s="97"/>
      <c r="C129" s="89"/>
      <c r="D129" s="12" t="s">
        <v>86</v>
      </c>
      <c r="E129" s="13">
        <v>79200</v>
      </c>
      <c r="F129" s="25"/>
    </row>
    <row r="130" spans="1:6" ht="15" customHeight="1" x14ac:dyDescent="0.4">
      <c r="A130" s="7">
        <v>40432</v>
      </c>
      <c r="B130" s="97"/>
      <c r="C130" s="89"/>
      <c r="D130" s="12" t="s">
        <v>87</v>
      </c>
      <c r="E130" s="13">
        <v>3300</v>
      </c>
      <c r="F130" s="25" t="s">
        <v>485</v>
      </c>
    </row>
    <row r="131" spans="1:6" ht="15" customHeight="1" x14ac:dyDescent="0.4">
      <c r="A131" s="7">
        <v>40434</v>
      </c>
      <c r="B131" s="97"/>
      <c r="C131" s="89"/>
      <c r="D131" s="12" t="s">
        <v>88</v>
      </c>
      <c r="E131" s="13">
        <v>9130</v>
      </c>
      <c r="F131" s="25" t="s">
        <v>485</v>
      </c>
    </row>
    <row r="132" spans="1:6" ht="15" customHeight="1" x14ac:dyDescent="0.4">
      <c r="A132" s="7">
        <v>40437</v>
      </c>
      <c r="B132" s="97"/>
      <c r="C132" s="89"/>
      <c r="D132" s="12" t="s">
        <v>89</v>
      </c>
      <c r="E132" s="13">
        <v>16500</v>
      </c>
      <c r="F132" s="25" t="s">
        <v>485</v>
      </c>
    </row>
    <row r="133" spans="1:6" ht="15" customHeight="1" x14ac:dyDescent="0.4">
      <c r="A133" s="7">
        <v>40438</v>
      </c>
      <c r="B133" s="97"/>
      <c r="C133" s="89"/>
      <c r="D133" s="12" t="s">
        <v>90</v>
      </c>
      <c r="E133" s="13">
        <v>18480</v>
      </c>
      <c r="F133" s="25" t="s">
        <v>485</v>
      </c>
    </row>
    <row r="134" spans="1:6" ht="15" customHeight="1" x14ac:dyDescent="0.4">
      <c r="A134" s="7">
        <v>40440</v>
      </c>
      <c r="B134" s="97"/>
      <c r="C134" s="89"/>
      <c r="D134" s="12" t="s">
        <v>91</v>
      </c>
      <c r="E134" s="13">
        <v>99000</v>
      </c>
      <c r="F134" s="25"/>
    </row>
    <row r="135" spans="1:6" ht="15" customHeight="1" x14ac:dyDescent="0.4">
      <c r="A135" s="7">
        <v>40445</v>
      </c>
      <c r="B135" s="97"/>
      <c r="C135" s="89"/>
      <c r="D135" s="12" t="s">
        <v>92</v>
      </c>
      <c r="E135" s="13">
        <v>14740</v>
      </c>
      <c r="F135" s="25" t="s">
        <v>485</v>
      </c>
    </row>
    <row r="136" spans="1:6" ht="15" customHeight="1" x14ac:dyDescent="0.4">
      <c r="A136" s="7">
        <v>40446</v>
      </c>
      <c r="B136" s="97"/>
      <c r="C136" s="89"/>
      <c r="D136" s="12" t="s">
        <v>93</v>
      </c>
      <c r="E136" s="13">
        <v>45100</v>
      </c>
      <c r="F136" s="25" t="s">
        <v>485</v>
      </c>
    </row>
    <row r="137" spans="1:6" ht="15" customHeight="1" x14ac:dyDescent="0.4">
      <c r="A137" s="7">
        <v>40448</v>
      </c>
      <c r="B137" s="97"/>
      <c r="C137" s="89"/>
      <c r="D137" s="12" t="s">
        <v>94</v>
      </c>
      <c r="E137" s="13">
        <v>74800</v>
      </c>
      <c r="F137" s="25" t="s">
        <v>485</v>
      </c>
    </row>
    <row r="138" spans="1:6" ht="15" customHeight="1" x14ac:dyDescent="0.4">
      <c r="A138" s="7">
        <v>40449</v>
      </c>
      <c r="B138" s="97"/>
      <c r="C138" s="89"/>
      <c r="D138" s="12" t="s">
        <v>95</v>
      </c>
      <c r="E138" s="13">
        <v>27181</v>
      </c>
      <c r="F138" s="25" t="s">
        <v>485</v>
      </c>
    </row>
    <row r="139" spans="1:6" ht="15" customHeight="1" x14ac:dyDescent="0.4">
      <c r="A139" s="7">
        <v>48202</v>
      </c>
      <c r="B139" s="97"/>
      <c r="C139" s="89"/>
      <c r="D139" s="12" t="s">
        <v>415</v>
      </c>
      <c r="E139" s="13">
        <v>674960</v>
      </c>
      <c r="F139" s="25" t="s">
        <v>485</v>
      </c>
    </row>
    <row r="140" spans="1:6" ht="15" customHeight="1" x14ac:dyDescent="0.4">
      <c r="A140" s="7">
        <v>43274</v>
      </c>
      <c r="B140" s="97"/>
      <c r="C140" s="89"/>
      <c r="D140" s="12" t="s">
        <v>242</v>
      </c>
      <c r="E140" s="13">
        <v>59950</v>
      </c>
      <c r="F140" s="25" t="s">
        <v>485</v>
      </c>
    </row>
    <row r="141" spans="1:6" ht="15" customHeight="1" x14ac:dyDescent="0.4">
      <c r="A141" s="7">
        <v>43277</v>
      </c>
      <c r="B141" s="97"/>
      <c r="C141" s="89"/>
      <c r="D141" s="12" t="s">
        <v>245</v>
      </c>
      <c r="E141" s="13">
        <v>114400</v>
      </c>
      <c r="F141" s="25" t="s">
        <v>485</v>
      </c>
    </row>
    <row r="142" spans="1:6" ht="15" customHeight="1" x14ac:dyDescent="0.4">
      <c r="A142" s="7">
        <v>43291</v>
      </c>
      <c r="B142" s="97"/>
      <c r="C142" s="89"/>
      <c r="D142" s="12" t="s">
        <v>254</v>
      </c>
      <c r="E142" s="13">
        <v>114400</v>
      </c>
      <c r="F142" s="25" t="s">
        <v>485</v>
      </c>
    </row>
    <row r="143" spans="1:6" ht="15" customHeight="1" x14ac:dyDescent="0.4">
      <c r="A143" s="7">
        <v>43345</v>
      </c>
      <c r="B143" s="97"/>
      <c r="C143" s="89"/>
      <c r="D143" s="18" t="s">
        <v>245</v>
      </c>
      <c r="E143" s="19">
        <v>33660</v>
      </c>
      <c r="F143" s="33" t="s">
        <v>485</v>
      </c>
    </row>
    <row r="144" spans="1:6" ht="15" customHeight="1" x14ac:dyDescent="0.4">
      <c r="A144" s="7"/>
      <c r="B144" s="97"/>
      <c r="C144" s="95"/>
      <c r="D144" s="51">
        <f>+COUNTA(D112:D143)</f>
        <v>32</v>
      </c>
      <c r="E144" s="17">
        <f>SUM(E112:E143)</f>
        <v>1613106</v>
      </c>
      <c r="F144" s="72">
        <f>SUMIF(F112:F143,"市内",E112:E143)</f>
        <v>1434906</v>
      </c>
    </row>
    <row r="145" spans="1:6" ht="15" customHeight="1" x14ac:dyDescent="0.4">
      <c r="A145" s="7">
        <v>40649</v>
      </c>
      <c r="B145" s="97"/>
      <c r="C145" s="94" t="s">
        <v>499</v>
      </c>
      <c r="D145" s="27" t="s">
        <v>96</v>
      </c>
      <c r="E145" s="28">
        <v>8800</v>
      </c>
      <c r="F145" s="34" t="s">
        <v>485</v>
      </c>
    </row>
    <row r="146" spans="1:6" ht="15" customHeight="1" x14ac:dyDescent="0.4">
      <c r="A146" s="7">
        <v>40651</v>
      </c>
      <c r="B146" s="97"/>
      <c r="C146" s="89"/>
      <c r="D146" s="12" t="s">
        <v>97</v>
      </c>
      <c r="E146" s="13">
        <v>17765</v>
      </c>
      <c r="F146" s="25" t="s">
        <v>485</v>
      </c>
    </row>
    <row r="147" spans="1:6" ht="15" customHeight="1" x14ac:dyDescent="0.4">
      <c r="A147" s="7">
        <v>40655</v>
      </c>
      <c r="B147" s="97"/>
      <c r="C147" s="89"/>
      <c r="D147" s="12" t="s">
        <v>98</v>
      </c>
      <c r="E147" s="13">
        <v>21780</v>
      </c>
      <c r="F147" s="25" t="s">
        <v>485</v>
      </c>
    </row>
    <row r="148" spans="1:6" ht="15" customHeight="1" x14ac:dyDescent="0.4">
      <c r="A148" s="7">
        <v>40657</v>
      </c>
      <c r="B148" s="97"/>
      <c r="C148" s="89"/>
      <c r="D148" s="12" t="s">
        <v>99</v>
      </c>
      <c r="E148" s="13">
        <v>16610</v>
      </c>
      <c r="F148" s="25" t="s">
        <v>485</v>
      </c>
    </row>
    <row r="149" spans="1:6" ht="15" customHeight="1" x14ac:dyDescent="0.4">
      <c r="A149" s="7">
        <v>40659</v>
      </c>
      <c r="B149" s="97"/>
      <c r="C149" s="89"/>
      <c r="D149" s="12" t="s">
        <v>100</v>
      </c>
      <c r="E149" s="13">
        <v>9845</v>
      </c>
      <c r="F149" s="25" t="s">
        <v>485</v>
      </c>
    </row>
    <row r="150" spans="1:6" ht="15" customHeight="1" x14ac:dyDescent="0.4">
      <c r="A150" s="7">
        <v>40663</v>
      </c>
      <c r="B150" s="97"/>
      <c r="C150" s="89"/>
      <c r="D150" s="12" t="s">
        <v>101</v>
      </c>
      <c r="E150" s="13">
        <v>7441</v>
      </c>
      <c r="F150" s="25" t="s">
        <v>485</v>
      </c>
    </row>
    <row r="151" spans="1:6" ht="15" customHeight="1" x14ac:dyDescent="0.4">
      <c r="A151" s="7">
        <v>40665</v>
      </c>
      <c r="B151" s="97"/>
      <c r="C151" s="89"/>
      <c r="D151" s="12" t="s">
        <v>102</v>
      </c>
      <c r="E151" s="13">
        <v>21780</v>
      </c>
      <c r="F151" s="25" t="s">
        <v>485</v>
      </c>
    </row>
    <row r="152" spans="1:6" ht="15" customHeight="1" x14ac:dyDescent="0.4">
      <c r="A152" s="7">
        <v>40667</v>
      </c>
      <c r="B152" s="97"/>
      <c r="C152" s="89"/>
      <c r="D152" s="12" t="s">
        <v>103</v>
      </c>
      <c r="E152" s="13">
        <v>25300</v>
      </c>
      <c r="F152" s="25" t="s">
        <v>485</v>
      </c>
    </row>
    <row r="153" spans="1:6" ht="15" customHeight="1" x14ac:dyDescent="0.4">
      <c r="A153" s="7">
        <v>40669</v>
      </c>
      <c r="B153" s="97"/>
      <c r="C153" s="89"/>
      <c r="D153" s="12" t="s">
        <v>104</v>
      </c>
      <c r="E153" s="13">
        <v>45650</v>
      </c>
      <c r="F153" s="25" t="s">
        <v>485</v>
      </c>
    </row>
    <row r="154" spans="1:6" ht="15" customHeight="1" x14ac:dyDescent="0.4">
      <c r="A154" s="7">
        <v>40672</v>
      </c>
      <c r="B154" s="97"/>
      <c r="C154" s="89"/>
      <c r="D154" s="12" t="s">
        <v>105</v>
      </c>
      <c r="E154" s="13">
        <v>48400</v>
      </c>
      <c r="F154" s="25" t="s">
        <v>485</v>
      </c>
    </row>
    <row r="155" spans="1:6" ht="15" customHeight="1" x14ac:dyDescent="0.4">
      <c r="A155" s="7">
        <v>40676</v>
      </c>
      <c r="B155" s="97"/>
      <c r="C155" s="89"/>
      <c r="D155" s="12" t="s">
        <v>106</v>
      </c>
      <c r="E155" s="13">
        <v>8140</v>
      </c>
      <c r="F155" s="25" t="s">
        <v>485</v>
      </c>
    </row>
    <row r="156" spans="1:6" ht="15" customHeight="1" x14ac:dyDescent="0.4">
      <c r="A156" s="7">
        <v>40678</v>
      </c>
      <c r="B156" s="97"/>
      <c r="C156" s="89"/>
      <c r="D156" s="12" t="s">
        <v>107</v>
      </c>
      <c r="E156" s="13">
        <v>4400</v>
      </c>
      <c r="F156" s="25" t="s">
        <v>485</v>
      </c>
    </row>
    <row r="157" spans="1:6" ht="15" customHeight="1" x14ac:dyDescent="0.4">
      <c r="A157" s="7">
        <v>43327</v>
      </c>
      <c r="B157" s="97"/>
      <c r="C157" s="89"/>
      <c r="D157" s="12" t="s">
        <v>269</v>
      </c>
      <c r="E157" s="13">
        <v>99550</v>
      </c>
      <c r="F157" s="25" t="s">
        <v>485</v>
      </c>
    </row>
    <row r="158" spans="1:6" ht="15" customHeight="1" x14ac:dyDescent="0.4">
      <c r="A158" s="7">
        <v>43333</v>
      </c>
      <c r="B158" s="97"/>
      <c r="C158" s="89"/>
      <c r="D158" s="12" t="s">
        <v>272</v>
      </c>
      <c r="E158" s="13">
        <v>36300</v>
      </c>
      <c r="F158" s="25" t="s">
        <v>485</v>
      </c>
    </row>
    <row r="159" spans="1:6" ht="15" customHeight="1" x14ac:dyDescent="0.4">
      <c r="A159" s="7">
        <v>43335</v>
      </c>
      <c r="B159" s="97"/>
      <c r="C159" s="89"/>
      <c r="D159" s="12" t="s">
        <v>274</v>
      </c>
      <c r="E159" s="13">
        <v>170500</v>
      </c>
      <c r="F159" s="25" t="s">
        <v>485</v>
      </c>
    </row>
    <row r="160" spans="1:6" ht="15" customHeight="1" x14ac:dyDescent="0.4">
      <c r="A160" s="7">
        <v>43350</v>
      </c>
      <c r="B160" s="97"/>
      <c r="C160" s="89"/>
      <c r="D160" s="18" t="s">
        <v>277</v>
      </c>
      <c r="E160" s="19">
        <v>197450</v>
      </c>
      <c r="F160" s="33"/>
    </row>
    <row r="161" spans="1:6" ht="15" customHeight="1" x14ac:dyDescent="0.4">
      <c r="A161" s="7"/>
      <c r="B161" s="97"/>
      <c r="C161" s="95"/>
      <c r="D161" s="51">
        <f>+COUNTA(D145:D160)</f>
        <v>16</v>
      </c>
      <c r="E161" s="17">
        <f>SUM(E145:E160)</f>
        <v>739711</v>
      </c>
      <c r="F161" s="72">
        <f>SUMIF(F145:F160,"市内",E145:E160)</f>
        <v>542261</v>
      </c>
    </row>
    <row r="162" spans="1:6" ht="15" customHeight="1" x14ac:dyDescent="0.4">
      <c r="A162" s="7">
        <v>41509</v>
      </c>
      <c r="B162" s="97"/>
      <c r="C162" s="94" t="s">
        <v>500</v>
      </c>
      <c r="D162" s="27" t="s">
        <v>138</v>
      </c>
      <c r="E162" s="28">
        <v>12430</v>
      </c>
      <c r="F162" s="34" t="s">
        <v>485</v>
      </c>
    </row>
    <row r="163" spans="1:6" ht="15" customHeight="1" x14ac:dyDescent="0.4">
      <c r="A163" s="7">
        <v>41510</v>
      </c>
      <c r="B163" s="97"/>
      <c r="C163" s="89"/>
      <c r="D163" s="12" t="s">
        <v>139</v>
      </c>
      <c r="E163" s="13">
        <v>5500</v>
      </c>
      <c r="F163" s="25" t="s">
        <v>485</v>
      </c>
    </row>
    <row r="164" spans="1:6" ht="15" customHeight="1" x14ac:dyDescent="0.4">
      <c r="A164" s="7">
        <v>41512</v>
      </c>
      <c r="B164" s="97"/>
      <c r="C164" s="89"/>
      <c r="D164" s="12" t="s">
        <v>140</v>
      </c>
      <c r="E164" s="13">
        <v>18480</v>
      </c>
      <c r="F164" s="25" t="s">
        <v>485</v>
      </c>
    </row>
    <row r="165" spans="1:6" ht="15" customHeight="1" x14ac:dyDescent="0.4">
      <c r="A165" s="7">
        <v>41514</v>
      </c>
      <c r="B165" s="97"/>
      <c r="C165" s="89"/>
      <c r="D165" s="12" t="s">
        <v>141</v>
      </c>
      <c r="E165" s="13">
        <v>18480</v>
      </c>
      <c r="F165" s="25" t="s">
        <v>485</v>
      </c>
    </row>
    <row r="166" spans="1:6" ht="15" customHeight="1" x14ac:dyDescent="0.4">
      <c r="A166" s="7">
        <v>41517</v>
      </c>
      <c r="B166" s="97"/>
      <c r="C166" s="89"/>
      <c r="D166" s="12" t="s">
        <v>142</v>
      </c>
      <c r="E166" s="13">
        <v>87164</v>
      </c>
      <c r="F166" s="25"/>
    </row>
    <row r="167" spans="1:6" ht="15" customHeight="1" x14ac:dyDescent="0.4">
      <c r="A167" s="7">
        <v>41518</v>
      </c>
      <c r="B167" s="97"/>
      <c r="C167" s="89"/>
      <c r="D167" s="12" t="s">
        <v>143</v>
      </c>
      <c r="E167" s="13">
        <v>34100</v>
      </c>
      <c r="F167" s="25"/>
    </row>
    <row r="168" spans="1:6" ht="15" customHeight="1" x14ac:dyDescent="0.4">
      <c r="A168" s="7">
        <v>41524</v>
      </c>
      <c r="B168" s="97"/>
      <c r="C168" s="89"/>
      <c r="D168" s="12" t="s">
        <v>144</v>
      </c>
      <c r="E168" s="13">
        <v>44550</v>
      </c>
      <c r="F168" s="25" t="s">
        <v>485</v>
      </c>
    </row>
    <row r="169" spans="1:6" ht="15" customHeight="1" x14ac:dyDescent="0.4">
      <c r="A169" s="7">
        <v>41532</v>
      </c>
      <c r="B169" s="97"/>
      <c r="C169" s="89"/>
      <c r="D169" s="12" t="s">
        <v>145</v>
      </c>
      <c r="E169" s="13">
        <v>9900</v>
      </c>
      <c r="F169" s="25" t="s">
        <v>485</v>
      </c>
    </row>
    <row r="170" spans="1:6" ht="15" customHeight="1" x14ac:dyDescent="0.4">
      <c r="A170" s="7">
        <v>41533</v>
      </c>
      <c r="B170" s="97"/>
      <c r="C170" s="89"/>
      <c r="D170" s="12" t="s">
        <v>146</v>
      </c>
      <c r="E170" s="13">
        <v>16280</v>
      </c>
      <c r="F170" s="25" t="s">
        <v>485</v>
      </c>
    </row>
    <row r="171" spans="1:6" ht="15" customHeight="1" x14ac:dyDescent="0.4">
      <c r="A171" s="7">
        <v>41534</v>
      </c>
      <c r="B171" s="97"/>
      <c r="C171" s="89"/>
      <c r="D171" s="12" t="s">
        <v>147</v>
      </c>
      <c r="E171" s="13">
        <v>41800</v>
      </c>
      <c r="F171" s="25" t="s">
        <v>485</v>
      </c>
    </row>
    <row r="172" spans="1:6" ht="15" customHeight="1" x14ac:dyDescent="0.4">
      <c r="A172" s="7">
        <v>43255</v>
      </c>
      <c r="B172" s="97"/>
      <c r="C172" s="89"/>
      <c r="D172" s="27" t="s">
        <v>239</v>
      </c>
      <c r="E172" s="28">
        <v>292600</v>
      </c>
      <c r="F172" s="34" t="s">
        <v>485</v>
      </c>
    </row>
    <row r="173" spans="1:6" ht="15" customHeight="1" x14ac:dyDescent="0.4">
      <c r="A173" s="7">
        <v>43269</v>
      </c>
      <c r="B173" s="97"/>
      <c r="C173" s="89"/>
      <c r="D173" s="12" t="s">
        <v>241</v>
      </c>
      <c r="E173" s="13">
        <v>33000</v>
      </c>
      <c r="F173" s="25"/>
    </row>
    <row r="174" spans="1:6" ht="15" customHeight="1" x14ac:dyDescent="0.4">
      <c r="A174" s="7">
        <v>43278</v>
      </c>
      <c r="B174" s="97"/>
      <c r="C174" s="89"/>
      <c r="D174" s="12" t="s">
        <v>246</v>
      </c>
      <c r="E174" s="13">
        <v>67100</v>
      </c>
      <c r="F174" s="25" t="s">
        <v>485</v>
      </c>
    </row>
    <row r="175" spans="1:6" ht="15" customHeight="1" x14ac:dyDescent="0.4">
      <c r="A175" s="7">
        <v>43225</v>
      </c>
      <c r="B175" s="97"/>
      <c r="C175" s="89"/>
      <c r="D175" s="12" t="s">
        <v>229</v>
      </c>
      <c r="E175" s="13">
        <v>645700</v>
      </c>
      <c r="F175" s="25" t="s">
        <v>485</v>
      </c>
    </row>
    <row r="176" spans="1:6" ht="15" customHeight="1" x14ac:dyDescent="0.4">
      <c r="A176" s="7">
        <v>43410</v>
      </c>
      <c r="B176" s="97"/>
      <c r="C176" s="89"/>
      <c r="D176" s="12" t="s">
        <v>304</v>
      </c>
      <c r="E176" s="13">
        <v>143000</v>
      </c>
      <c r="F176" s="25"/>
    </row>
    <row r="177" spans="1:6" ht="15" customHeight="1" x14ac:dyDescent="0.4">
      <c r="A177" s="7">
        <v>43411</v>
      </c>
      <c r="B177" s="97"/>
      <c r="C177" s="89"/>
      <c r="D177" s="12" t="s">
        <v>305</v>
      </c>
      <c r="E177" s="13">
        <v>199100</v>
      </c>
      <c r="F177" s="25"/>
    </row>
    <row r="178" spans="1:6" ht="15" customHeight="1" x14ac:dyDescent="0.4">
      <c r="A178" s="7">
        <v>43311</v>
      </c>
      <c r="B178" s="97"/>
      <c r="C178" s="89"/>
      <c r="D178" s="18" t="s">
        <v>264</v>
      </c>
      <c r="E178" s="19">
        <v>99000</v>
      </c>
      <c r="F178" s="33" t="s">
        <v>485</v>
      </c>
    </row>
    <row r="179" spans="1:6" ht="15" customHeight="1" x14ac:dyDescent="0.4">
      <c r="A179" s="7"/>
      <c r="B179" s="97"/>
      <c r="C179" s="95"/>
      <c r="D179" s="51">
        <f>+COUNTA(D162:D178)</f>
        <v>17</v>
      </c>
      <c r="E179" s="17">
        <f>SUM(E162:E178)</f>
        <v>1768184</v>
      </c>
      <c r="F179" s="72">
        <f>SUMIF(F162:F178,"市内",E162:E178)</f>
        <v>1271820</v>
      </c>
    </row>
    <row r="180" spans="1:6" ht="15" customHeight="1" x14ac:dyDescent="0.4">
      <c r="A180" s="7">
        <v>41297</v>
      </c>
      <c r="B180" s="97"/>
      <c r="C180" s="94" t="s">
        <v>501</v>
      </c>
      <c r="D180" s="27" t="s">
        <v>132</v>
      </c>
      <c r="E180" s="28">
        <v>6545</v>
      </c>
      <c r="F180" s="34" t="s">
        <v>485</v>
      </c>
    </row>
    <row r="181" spans="1:6" ht="15" customHeight="1" x14ac:dyDescent="0.4">
      <c r="A181" s="7">
        <v>41299</v>
      </c>
      <c r="B181" s="97"/>
      <c r="C181" s="89"/>
      <c r="D181" s="12" t="s">
        <v>133</v>
      </c>
      <c r="E181" s="13">
        <v>32142</v>
      </c>
      <c r="F181" s="25" t="s">
        <v>485</v>
      </c>
    </row>
    <row r="182" spans="1:6" ht="15" customHeight="1" x14ac:dyDescent="0.4">
      <c r="A182" s="7">
        <v>41306</v>
      </c>
      <c r="B182" s="97"/>
      <c r="C182" s="89"/>
      <c r="D182" s="12" t="s">
        <v>134</v>
      </c>
      <c r="E182" s="13">
        <v>22770</v>
      </c>
      <c r="F182" s="25" t="s">
        <v>485</v>
      </c>
    </row>
    <row r="183" spans="1:6" ht="15" customHeight="1" x14ac:dyDescent="0.4">
      <c r="A183" s="7">
        <v>41307</v>
      </c>
      <c r="B183" s="97"/>
      <c r="C183" s="89"/>
      <c r="D183" s="12" t="s">
        <v>135</v>
      </c>
      <c r="E183" s="13">
        <v>23760</v>
      </c>
      <c r="F183" s="25" t="s">
        <v>485</v>
      </c>
    </row>
    <row r="184" spans="1:6" ht="15" customHeight="1" x14ac:dyDescent="0.4">
      <c r="A184" s="7">
        <v>41309</v>
      </c>
      <c r="B184" s="97"/>
      <c r="C184" s="89"/>
      <c r="D184" s="12" t="s">
        <v>136</v>
      </c>
      <c r="E184" s="13">
        <v>9438</v>
      </c>
      <c r="F184" s="25" t="s">
        <v>485</v>
      </c>
    </row>
    <row r="185" spans="1:6" ht="15" customHeight="1" x14ac:dyDescent="0.4">
      <c r="A185" s="7">
        <v>41311</v>
      </c>
      <c r="B185" s="97"/>
      <c r="C185" s="89"/>
      <c r="D185" s="12" t="s">
        <v>137</v>
      </c>
      <c r="E185" s="13">
        <v>19932</v>
      </c>
      <c r="F185" s="25" t="s">
        <v>485</v>
      </c>
    </row>
    <row r="186" spans="1:6" ht="15" customHeight="1" x14ac:dyDescent="0.4">
      <c r="A186" s="7">
        <v>43328</v>
      </c>
      <c r="B186" s="97"/>
      <c r="C186" s="89"/>
      <c r="D186" s="12" t="s">
        <v>270</v>
      </c>
      <c r="E186" s="13">
        <v>299970</v>
      </c>
      <c r="F186" s="25" t="s">
        <v>485</v>
      </c>
    </row>
    <row r="187" spans="1:6" ht="15" customHeight="1" x14ac:dyDescent="0.4">
      <c r="A187" s="7">
        <v>43329</v>
      </c>
      <c r="B187" s="97"/>
      <c r="C187" s="89"/>
      <c r="D187" s="12" t="s">
        <v>271</v>
      </c>
      <c r="E187" s="13">
        <v>299750</v>
      </c>
      <c r="F187" s="25" t="s">
        <v>485</v>
      </c>
    </row>
    <row r="188" spans="1:6" ht="15" customHeight="1" x14ac:dyDescent="0.4">
      <c r="A188" s="7">
        <v>43334</v>
      </c>
      <c r="B188" s="97"/>
      <c r="C188" s="89"/>
      <c r="D188" s="12" t="s">
        <v>273</v>
      </c>
      <c r="E188" s="13">
        <v>154000</v>
      </c>
      <c r="F188" s="25" t="s">
        <v>485</v>
      </c>
    </row>
    <row r="189" spans="1:6" ht="15" customHeight="1" x14ac:dyDescent="0.4">
      <c r="A189" s="7">
        <v>43347</v>
      </c>
      <c r="B189" s="97"/>
      <c r="C189" s="89"/>
      <c r="D189" s="12" t="s">
        <v>247</v>
      </c>
      <c r="E189" s="13">
        <v>25300</v>
      </c>
      <c r="F189" s="25" t="s">
        <v>485</v>
      </c>
    </row>
    <row r="190" spans="1:6" ht="15" customHeight="1" x14ac:dyDescent="0.4">
      <c r="A190" s="7">
        <v>43352</v>
      </c>
      <c r="B190" s="97"/>
      <c r="C190" s="89"/>
      <c r="D190" s="12" t="s">
        <v>279</v>
      </c>
      <c r="E190" s="13">
        <v>220000</v>
      </c>
      <c r="F190" s="25"/>
    </row>
    <row r="191" spans="1:6" ht="15" customHeight="1" x14ac:dyDescent="0.4">
      <c r="A191" s="7">
        <v>43353</v>
      </c>
      <c r="B191" s="97"/>
      <c r="C191" s="89"/>
      <c r="D191" s="12" t="s">
        <v>280</v>
      </c>
      <c r="E191" s="13">
        <v>115500</v>
      </c>
      <c r="F191" s="25"/>
    </row>
    <row r="192" spans="1:6" ht="15" customHeight="1" x14ac:dyDescent="0.4">
      <c r="A192" s="7">
        <v>43381</v>
      </c>
      <c r="B192" s="97"/>
      <c r="C192" s="89"/>
      <c r="D192" s="12" t="s">
        <v>284</v>
      </c>
      <c r="E192" s="13">
        <v>405700</v>
      </c>
      <c r="F192" s="25" t="s">
        <v>485</v>
      </c>
    </row>
    <row r="193" spans="1:6" ht="15" customHeight="1" x14ac:dyDescent="0.4">
      <c r="A193" s="7">
        <v>43397</v>
      </c>
      <c r="B193" s="97"/>
      <c r="C193" s="89"/>
      <c r="D193" s="12" t="s">
        <v>295</v>
      </c>
      <c r="E193" s="13">
        <v>83600</v>
      </c>
      <c r="F193" s="25"/>
    </row>
    <row r="194" spans="1:6" ht="15" customHeight="1" x14ac:dyDescent="0.4">
      <c r="A194" s="7">
        <v>43304</v>
      </c>
      <c r="B194" s="97"/>
      <c r="C194" s="89"/>
      <c r="D194" s="12" t="s">
        <v>261</v>
      </c>
      <c r="E194" s="13">
        <v>74470</v>
      </c>
      <c r="F194" s="25" t="s">
        <v>485</v>
      </c>
    </row>
    <row r="195" spans="1:6" ht="15" customHeight="1" x14ac:dyDescent="0.4">
      <c r="A195" s="7">
        <v>43310</v>
      </c>
      <c r="B195" s="97"/>
      <c r="C195" s="89"/>
      <c r="D195" s="12" t="s">
        <v>263</v>
      </c>
      <c r="E195" s="13">
        <v>360800</v>
      </c>
      <c r="F195" s="25" t="s">
        <v>485</v>
      </c>
    </row>
    <row r="196" spans="1:6" ht="15" customHeight="1" x14ac:dyDescent="0.4">
      <c r="A196" s="7">
        <v>43279</v>
      </c>
      <c r="B196" s="97"/>
      <c r="C196" s="89"/>
      <c r="D196" s="12" t="s">
        <v>247</v>
      </c>
      <c r="E196" s="13">
        <v>42900</v>
      </c>
      <c r="F196" s="25" t="s">
        <v>485</v>
      </c>
    </row>
    <row r="197" spans="1:6" ht="15" customHeight="1" x14ac:dyDescent="0.4">
      <c r="A197" s="7">
        <v>43236</v>
      </c>
      <c r="B197" s="97"/>
      <c r="C197" s="89"/>
      <c r="D197" s="18" t="s">
        <v>231</v>
      </c>
      <c r="E197" s="19">
        <v>239800</v>
      </c>
      <c r="F197" s="33" t="s">
        <v>485</v>
      </c>
    </row>
    <row r="198" spans="1:6" ht="15" customHeight="1" x14ac:dyDescent="0.4">
      <c r="A198" s="7"/>
      <c r="B198" s="97"/>
      <c r="C198" s="95"/>
      <c r="D198" s="51">
        <f>+COUNTA(D180:D197)</f>
        <v>18</v>
      </c>
      <c r="E198" s="17">
        <f>SUM(E180:E197)</f>
        <v>2436377</v>
      </c>
      <c r="F198" s="72">
        <f>SUMIF(F180:F197,"市内",E180:E197)</f>
        <v>2017277</v>
      </c>
    </row>
    <row r="199" spans="1:6" ht="15" customHeight="1" x14ac:dyDescent="0.4">
      <c r="A199" s="7">
        <v>41694</v>
      </c>
      <c r="B199" s="97"/>
      <c r="C199" s="94" t="s">
        <v>502</v>
      </c>
      <c r="D199" s="27" t="s">
        <v>148</v>
      </c>
      <c r="E199" s="28">
        <v>64900</v>
      </c>
      <c r="F199" s="34"/>
    </row>
    <row r="200" spans="1:6" ht="15" customHeight="1" x14ac:dyDescent="0.4">
      <c r="A200" s="7">
        <v>41697</v>
      </c>
      <c r="B200" s="97"/>
      <c r="C200" s="89"/>
      <c r="D200" s="12" t="s">
        <v>149</v>
      </c>
      <c r="E200" s="13">
        <v>61600</v>
      </c>
      <c r="F200" s="25" t="s">
        <v>485</v>
      </c>
    </row>
    <row r="201" spans="1:6" ht="15" customHeight="1" x14ac:dyDescent="0.4">
      <c r="A201" s="7">
        <v>41700</v>
      </c>
      <c r="B201" s="97"/>
      <c r="C201" s="89"/>
      <c r="D201" s="12" t="s">
        <v>150</v>
      </c>
      <c r="E201" s="13">
        <v>14300</v>
      </c>
      <c r="F201" s="25" t="s">
        <v>485</v>
      </c>
    </row>
    <row r="202" spans="1:6" ht="15" customHeight="1" x14ac:dyDescent="0.4">
      <c r="A202" s="7">
        <v>41703</v>
      </c>
      <c r="B202" s="97"/>
      <c r="C202" s="89"/>
      <c r="D202" s="12" t="s">
        <v>151</v>
      </c>
      <c r="E202" s="13">
        <v>30800</v>
      </c>
      <c r="F202" s="25" t="s">
        <v>485</v>
      </c>
    </row>
    <row r="203" spans="1:6" ht="15" customHeight="1" x14ac:dyDescent="0.4">
      <c r="A203" s="7">
        <v>41706</v>
      </c>
      <c r="B203" s="97"/>
      <c r="C203" s="89"/>
      <c r="D203" s="12" t="s">
        <v>152</v>
      </c>
      <c r="E203" s="13">
        <v>15070</v>
      </c>
      <c r="F203" s="25" t="s">
        <v>485</v>
      </c>
    </row>
    <row r="204" spans="1:6" ht="15" customHeight="1" x14ac:dyDescent="0.4">
      <c r="A204" s="7">
        <v>41709</v>
      </c>
      <c r="B204" s="97"/>
      <c r="C204" s="89"/>
      <c r="D204" s="12" t="s">
        <v>153</v>
      </c>
      <c r="E204" s="13">
        <v>96800</v>
      </c>
      <c r="F204" s="25"/>
    </row>
    <row r="205" spans="1:6" ht="15" customHeight="1" x14ac:dyDescent="0.4">
      <c r="A205" s="7">
        <v>43322</v>
      </c>
      <c r="B205" s="97"/>
      <c r="C205" s="89"/>
      <c r="D205" s="18" t="s">
        <v>268</v>
      </c>
      <c r="E205" s="19">
        <v>55000</v>
      </c>
      <c r="F205" s="33" t="s">
        <v>485</v>
      </c>
    </row>
    <row r="206" spans="1:6" ht="15" customHeight="1" x14ac:dyDescent="0.4">
      <c r="A206" s="7"/>
      <c r="B206" s="97"/>
      <c r="C206" s="95"/>
      <c r="D206" s="51">
        <f>+COUNTA(D199:D205)</f>
        <v>7</v>
      </c>
      <c r="E206" s="17">
        <f>SUM(E199:E205)</f>
        <v>338470</v>
      </c>
      <c r="F206" s="72">
        <f>SUMIF(F199:F205,"市内",E199:E205)</f>
        <v>176770</v>
      </c>
    </row>
    <row r="207" spans="1:6" ht="15" customHeight="1" x14ac:dyDescent="0.4">
      <c r="A207" s="7">
        <v>40891</v>
      </c>
      <c r="B207" s="97"/>
      <c r="C207" s="94" t="s">
        <v>503</v>
      </c>
      <c r="D207" s="27" t="s">
        <v>108</v>
      </c>
      <c r="E207" s="28">
        <v>18700</v>
      </c>
      <c r="F207" s="34" t="s">
        <v>485</v>
      </c>
    </row>
    <row r="208" spans="1:6" ht="15" customHeight="1" x14ac:dyDescent="0.4">
      <c r="A208" s="7">
        <v>40893</v>
      </c>
      <c r="B208" s="97"/>
      <c r="C208" s="89"/>
      <c r="D208" s="12" t="s">
        <v>109</v>
      </c>
      <c r="E208" s="13">
        <v>41800</v>
      </c>
      <c r="F208" s="25"/>
    </row>
    <row r="209" spans="1:6" ht="15" customHeight="1" x14ac:dyDescent="0.4">
      <c r="A209" s="7">
        <v>40894</v>
      </c>
      <c r="B209" s="97"/>
      <c r="C209" s="89"/>
      <c r="D209" s="12" t="s">
        <v>110</v>
      </c>
      <c r="E209" s="13">
        <v>7150</v>
      </c>
      <c r="F209" s="25" t="s">
        <v>485</v>
      </c>
    </row>
    <row r="210" spans="1:6" ht="15" customHeight="1" x14ac:dyDescent="0.4">
      <c r="A210" s="7">
        <v>40896</v>
      </c>
      <c r="B210" s="97"/>
      <c r="C210" s="89"/>
      <c r="D210" s="12" t="s">
        <v>111</v>
      </c>
      <c r="E210" s="13">
        <v>11110</v>
      </c>
      <c r="F210" s="25" t="s">
        <v>485</v>
      </c>
    </row>
    <row r="211" spans="1:6" ht="15" customHeight="1" x14ac:dyDescent="0.4">
      <c r="A211" s="7">
        <v>40899</v>
      </c>
      <c r="B211" s="97"/>
      <c r="C211" s="89"/>
      <c r="D211" s="12" t="s">
        <v>112</v>
      </c>
      <c r="E211" s="13">
        <v>97900</v>
      </c>
      <c r="F211" s="25" t="s">
        <v>485</v>
      </c>
    </row>
    <row r="212" spans="1:6" ht="15" customHeight="1" x14ac:dyDescent="0.4">
      <c r="A212" s="7">
        <v>40900</v>
      </c>
      <c r="B212" s="97"/>
      <c r="C212" s="89"/>
      <c r="D212" s="12" t="s">
        <v>113</v>
      </c>
      <c r="E212" s="13">
        <v>14245</v>
      </c>
      <c r="F212" s="25" t="s">
        <v>485</v>
      </c>
    </row>
    <row r="213" spans="1:6" ht="15" customHeight="1" x14ac:dyDescent="0.4">
      <c r="A213" s="7">
        <v>40902</v>
      </c>
      <c r="B213" s="97"/>
      <c r="C213" s="89"/>
      <c r="D213" s="12" t="s">
        <v>114</v>
      </c>
      <c r="E213" s="13">
        <v>21450</v>
      </c>
      <c r="F213" s="25" t="s">
        <v>485</v>
      </c>
    </row>
    <row r="214" spans="1:6" ht="15" customHeight="1" x14ac:dyDescent="0.4">
      <c r="A214" s="7">
        <v>40904</v>
      </c>
      <c r="B214" s="97"/>
      <c r="C214" s="89"/>
      <c r="D214" s="12" t="s">
        <v>115</v>
      </c>
      <c r="E214" s="13">
        <v>33000</v>
      </c>
      <c r="F214" s="25" t="s">
        <v>485</v>
      </c>
    </row>
    <row r="215" spans="1:6" ht="15" customHeight="1" x14ac:dyDescent="0.4">
      <c r="A215" s="7">
        <v>40907</v>
      </c>
      <c r="B215" s="97"/>
      <c r="C215" s="89"/>
      <c r="D215" s="12" t="s">
        <v>116</v>
      </c>
      <c r="E215" s="13">
        <v>17468</v>
      </c>
      <c r="F215" s="25" t="s">
        <v>485</v>
      </c>
    </row>
    <row r="216" spans="1:6" ht="15" customHeight="1" x14ac:dyDescent="0.4">
      <c r="A216" s="7">
        <v>40908</v>
      </c>
      <c r="B216" s="97"/>
      <c r="C216" s="89"/>
      <c r="D216" s="12" t="s">
        <v>117</v>
      </c>
      <c r="E216" s="13">
        <v>36300</v>
      </c>
      <c r="F216" s="25" t="s">
        <v>485</v>
      </c>
    </row>
    <row r="217" spans="1:6" ht="15" customHeight="1" x14ac:dyDescent="0.4">
      <c r="A217" s="7">
        <v>40912</v>
      </c>
      <c r="B217" s="97"/>
      <c r="C217" s="89"/>
      <c r="D217" s="12" t="s">
        <v>118</v>
      </c>
      <c r="E217" s="13">
        <v>31240</v>
      </c>
      <c r="F217" s="25" t="s">
        <v>485</v>
      </c>
    </row>
    <row r="218" spans="1:6" ht="15" customHeight="1" x14ac:dyDescent="0.4">
      <c r="A218" s="7">
        <v>40914</v>
      </c>
      <c r="B218" s="97"/>
      <c r="C218" s="89"/>
      <c r="D218" s="12" t="s">
        <v>119</v>
      </c>
      <c r="E218" s="13">
        <v>18040</v>
      </c>
      <c r="F218" s="25" t="s">
        <v>485</v>
      </c>
    </row>
    <row r="219" spans="1:6" ht="15" customHeight="1" x14ac:dyDescent="0.4">
      <c r="A219" s="7">
        <v>40916</v>
      </c>
      <c r="B219" s="97"/>
      <c r="C219" s="89"/>
      <c r="D219" s="12" t="s">
        <v>120</v>
      </c>
      <c r="E219" s="13">
        <v>2200</v>
      </c>
      <c r="F219" s="25" t="s">
        <v>485</v>
      </c>
    </row>
    <row r="220" spans="1:6" ht="15" customHeight="1" x14ac:dyDescent="0.4">
      <c r="A220" s="7">
        <v>40919</v>
      </c>
      <c r="B220" s="97"/>
      <c r="C220" s="89"/>
      <c r="D220" s="12" t="s">
        <v>121</v>
      </c>
      <c r="E220" s="13">
        <v>37400</v>
      </c>
      <c r="F220" s="25" t="s">
        <v>485</v>
      </c>
    </row>
    <row r="221" spans="1:6" ht="15" customHeight="1" x14ac:dyDescent="0.4">
      <c r="A221" s="7">
        <v>37338</v>
      </c>
      <c r="B221" s="97"/>
      <c r="C221" s="89"/>
      <c r="D221" s="12" t="s">
        <v>27</v>
      </c>
      <c r="E221" s="13">
        <v>69300</v>
      </c>
      <c r="F221" s="25"/>
    </row>
    <row r="222" spans="1:6" ht="15" customHeight="1" x14ac:dyDescent="0.4">
      <c r="A222" s="7">
        <v>43384</v>
      </c>
      <c r="B222" s="97"/>
      <c r="C222" s="89"/>
      <c r="D222" s="12" t="s">
        <v>287</v>
      </c>
      <c r="E222" s="13">
        <v>57640</v>
      </c>
      <c r="F222" s="25" t="s">
        <v>485</v>
      </c>
    </row>
    <row r="223" spans="1:6" ht="15" customHeight="1" x14ac:dyDescent="0.4">
      <c r="A223" s="7">
        <v>43284</v>
      </c>
      <c r="B223" s="97"/>
      <c r="C223" s="89"/>
      <c r="D223" s="18" t="s">
        <v>251</v>
      </c>
      <c r="E223" s="19">
        <v>100100</v>
      </c>
      <c r="F223" s="33" t="s">
        <v>485</v>
      </c>
    </row>
    <row r="224" spans="1:6" ht="15" customHeight="1" x14ac:dyDescent="0.4">
      <c r="A224" s="7"/>
      <c r="B224" s="97"/>
      <c r="C224" s="95"/>
      <c r="D224" s="51">
        <f>+COUNTA(D207:D223)</f>
        <v>17</v>
      </c>
      <c r="E224" s="17">
        <f>SUM(E207:E223)</f>
        <v>615043</v>
      </c>
      <c r="F224" s="72">
        <f>SUMIF(F207:F223,"市内",E207:E223)</f>
        <v>503943</v>
      </c>
    </row>
    <row r="225" spans="1:6" ht="15" customHeight="1" x14ac:dyDescent="0.4">
      <c r="A225" s="7">
        <v>41106</v>
      </c>
      <c r="B225" s="97"/>
      <c r="C225" s="94" t="s">
        <v>504</v>
      </c>
      <c r="D225" s="27" t="s">
        <v>122</v>
      </c>
      <c r="E225" s="28">
        <v>10890</v>
      </c>
      <c r="F225" s="34" t="s">
        <v>485</v>
      </c>
    </row>
    <row r="226" spans="1:6" ht="15" customHeight="1" x14ac:dyDescent="0.4">
      <c r="A226" s="7">
        <v>41111</v>
      </c>
      <c r="B226" s="97"/>
      <c r="C226" s="89"/>
      <c r="D226" s="12" t="s">
        <v>123</v>
      </c>
      <c r="E226" s="13">
        <v>50276</v>
      </c>
      <c r="F226" s="25" t="s">
        <v>485</v>
      </c>
    </row>
    <row r="227" spans="1:6" ht="15" customHeight="1" x14ac:dyDescent="0.4">
      <c r="A227" s="7">
        <v>41112</v>
      </c>
      <c r="B227" s="97"/>
      <c r="C227" s="89"/>
      <c r="D227" s="12" t="s">
        <v>124</v>
      </c>
      <c r="E227" s="13">
        <v>6380</v>
      </c>
      <c r="F227" s="25" t="s">
        <v>485</v>
      </c>
    </row>
    <row r="228" spans="1:6" ht="15" customHeight="1" x14ac:dyDescent="0.4">
      <c r="A228" s="7">
        <v>41114</v>
      </c>
      <c r="B228" s="97"/>
      <c r="C228" s="89"/>
      <c r="D228" s="12" t="s">
        <v>125</v>
      </c>
      <c r="E228" s="13">
        <v>7150</v>
      </c>
      <c r="F228" s="25" t="s">
        <v>485</v>
      </c>
    </row>
    <row r="229" spans="1:6" ht="15" customHeight="1" x14ac:dyDescent="0.4">
      <c r="A229" s="7">
        <v>41116</v>
      </c>
      <c r="B229" s="97"/>
      <c r="C229" s="89"/>
      <c r="D229" s="12" t="s">
        <v>126</v>
      </c>
      <c r="E229" s="13">
        <v>1540</v>
      </c>
      <c r="F229" s="25" t="s">
        <v>485</v>
      </c>
    </row>
    <row r="230" spans="1:6" ht="15" customHeight="1" x14ac:dyDescent="0.4">
      <c r="A230" s="7">
        <v>41123</v>
      </c>
      <c r="B230" s="97"/>
      <c r="C230" s="89"/>
      <c r="D230" s="12" t="s">
        <v>127</v>
      </c>
      <c r="E230" s="13">
        <v>4400</v>
      </c>
      <c r="F230" s="25" t="s">
        <v>485</v>
      </c>
    </row>
    <row r="231" spans="1:6" ht="15" customHeight="1" x14ac:dyDescent="0.4">
      <c r="A231" s="7">
        <v>41124</v>
      </c>
      <c r="B231" s="97"/>
      <c r="C231" s="89"/>
      <c r="D231" s="12" t="s">
        <v>128</v>
      </c>
      <c r="E231" s="13">
        <v>18040</v>
      </c>
      <c r="F231" s="25" t="s">
        <v>485</v>
      </c>
    </row>
    <row r="232" spans="1:6" ht="15" customHeight="1" x14ac:dyDescent="0.4">
      <c r="A232" s="7">
        <v>41127</v>
      </c>
      <c r="B232" s="97"/>
      <c r="C232" s="89"/>
      <c r="D232" s="12" t="s">
        <v>129</v>
      </c>
      <c r="E232" s="13">
        <v>24200</v>
      </c>
      <c r="F232" s="25" t="s">
        <v>485</v>
      </c>
    </row>
    <row r="233" spans="1:6" ht="15" customHeight="1" x14ac:dyDescent="0.4">
      <c r="A233" s="7">
        <v>41129</v>
      </c>
      <c r="B233" s="97"/>
      <c r="C233" s="89"/>
      <c r="D233" s="12" t="s">
        <v>130</v>
      </c>
      <c r="E233" s="13">
        <v>8673</v>
      </c>
      <c r="F233" s="25" t="s">
        <v>485</v>
      </c>
    </row>
    <row r="234" spans="1:6" ht="15" customHeight="1" x14ac:dyDescent="0.4">
      <c r="A234" s="7">
        <v>41139</v>
      </c>
      <c r="B234" s="97"/>
      <c r="C234" s="89"/>
      <c r="D234" s="12" t="s">
        <v>131</v>
      </c>
      <c r="E234" s="13">
        <v>58300</v>
      </c>
      <c r="F234" s="25" t="s">
        <v>485</v>
      </c>
    </row>
    <row r="235" spans="1:6" ht="15" customHeight="1" x14ac:dyDescent="0.4">
      <c r="A235" s="7">
        <v>43239</v>
      </c>
      <c r="B235" s="97"/>
      <c r="C235" s="89"/>
      <c r="D235" s="12" t="s">
        <v>232</v>
      </c>
      <c r="E235" s="13">
        <v>299530</v>
      </c>
      <c r="F235" s="25" t="s">
        <v>485</v>
      </c>
    </row>
    <row r="236" spans="1:6" ht="15" customHeight="1" x14ac:dyDescent="0.4">
      <c r="A236" s="7">
        <v>43243</v>
      </c>
      <c r="B236" s="97"/>
      <c r="C236" s="89"/>
      <c r="D236" s="12" t="s">
        <v>235</v>
      </c>
      <c r="E236" s="13">
        <v>18920</v>
      </c>
      <c r="F236" s="25" t="s">
        <v>485</v>
      </c>
    </row>
    <row r="237" spans="1:6" ht="15" customHeight="1" x14ac:dyDescent="0.4">
      <c r="A237" s="7">
        <v>43254</v>
      </c>
      <c r="B237" s="97"/>
      <c r="C237" s="89"/>
      <c r="D237" s="12" t="s">
        <v>238</v>
      </c>
      <c r="E237" s="13">
        <v>94050</v>
      </c>
      <c r="F237" s="25"/>
    </row>
    <row r="238" spans="1:6" ht="15" customHeight="1" x14ac:dyDescent="0.4">
      <c r="A238" s="7">
        <v>43275</v>
      </c>
      <c r="B238" s="97"/>
      <c r="C238" s="89"/>
      <c r="D238" s="12" t="s">
        <v>243</v>
      </c>
      <c r="E238" s="13">
        <v>59950</v>
      </c>
      <c r="F238" s="25" t="s">
        <v>485</v>
      </c>
    </row>
    <row r="239" spans="1:6" ht="15" customHeight="1" x14ac:dyDescent="0.4">
      <c r="A239" s="7">
        <v>43372</v>
      </c>
      <c r="B239" s="97"/>
      <c r="C239" s="89"/>
      <c r="D239" s="18" t="s">
        <v>283</v>
      </c>
      <c r="E239" s="19">
        <v>23320</v>
      </c>
      <c r="F239" s="33" t="s">
        <v>485</v>
      </c>
    </row>
    <row r="240" spans="1:6" ht="15" customHeight="1" x14ac:dyDescent="0.4">
      <c r="A240" s="7"/>
      <c r="B240" s="97"/>
      <c r="C240" s="95"/>
      <c r="D240" s="51">
        <f>+COUNTA(D225:D239)</f>
        <v>15</v>
      </c>
      <c r="E240" s="17">
        <f>SUM(E225:E239)</f>
        <v>685619</v>
      </c>
      <c r="F240" s="72">
        <f>SUMIF(F225:F239,"市内",E225:E239)</f>
        <v>591569</v>
      </c>
    </row>
    <row r="241" spans="1:6" ht="15" customHeight="1" x14ac:dyDescent="0.4">
      <c r="A241" s="7">
        <v>39840</v>
      </c>
      <c r="B241" s="97"/>
      <c r="C241" s="94" t="s">
        <v>505</v>
      </c>
      <c r="D241" s="27" t="s">
        <v>63</v>
      </c>
      <c r="E241" s="28">
        <v>14300</v>
      </c>
      <c r="F241" s="34"/>
    </row>
    <row r="242" spans="1:6" ht="15" customHeight="1" x14ac:dyDescent="0.4">
      <c r="A242" s="7">
        <v>39844</v>
      </c>
      <c r="B242" s="97"/>
      <c r="C242" s="89"/>
      <c r="D242" s="12" t="s">
        <v>64</v>
      </c>
      <c r="E242" s="13">
        <v>8855</v>
      </c>
      <c r="F242" s="25" t="s">
        <v>485</v>
      </c>
    </row>
    <row r="243" spans="1:6" ht="15" customHeight="1" x14ac:dyDescent="0.4">
      <c r="A243" s="7">
        <v>42728</v>
      </c>
      <c r="B243" s="97"/>
      <c r="C243" s="89"/>
      <c r="D243" s="12" t="s">
        <v>201</v>
      </c>
      <c r="E243" s="13">
        <v>84150</v>
      </c>
      <c r="F243" s="25" t="s">
        <v>485</v>
      </c>
    </row>
    <row r="244" spans="1:6" ht="15" customHeight="1" x14ac:dyDescent="0.4">
      <c r="A244" s="7">
        <v>42730</v>
      </c>
      <c r="B244" s="97"/>
      <c r="C244" s="89"/>
      <c r="D244" s="12" t="s">
        <v>202</v>
      </c>
      <c r="E244" s="13">
        <v>40700</v>
      </c>
      <c r="F244" s="25" t="s">
        <v>485</v>
      </c>
    </row>
    <row r="245" spans="1:6" ht="15" customHeight="1" x14ac:dyDescent="0.4">
      <c r="A245" s="7">
        <v>42732</v>
      </c>
      <c r="B245" s="97"/>
      <c r="C245" s="89"/>
      <c r="D245" s="12" t="s">
        <v>203</v>
      </c>
      <c r="E245" s="13">
        <v>6600</v>
      </c>
      <c r="F245" s="25" t="s">
        <v>485</v>
      </c>
    </row>
    <row r="246" spans="1:6" ht="15" customHeight="1" x14ac:dyDescent="0.4">
      <c r="A246" s="7">
        <v>42734</v>
      </c>
      <c r="B246" s="97"/>
      <c r="C246" s="89"/>
      <c r="D246" s="12" t="s">
        <v>204</v>
      </c>
      <c r="E246" s="13">
        <v>23760</v>
      </c>
      <c r="F246" s="25" t="s">
        <v>485</v>
      </c>
    </row>
    <row r="247" spans="1:6" ht="15" customHeight="1" x14ac:dyDescent="0.4">
      <c r="A247" s="7">
        <v>42736</v>
      </c>
      <c r="B247" s="97"/>
      <c r="C247" s="89"/>
      <c r="D247" s="12" t="s">
        <v>205</v>
      </c>
      <c r="E247" s="13">
        <v>9900</v>
      </c>
      <c r="F247" s="25" t="s">
        <v>485</v>
      </c>
    </row>
    <row r="248" spans="1:6" ht="15" customHeight="1" x14ac:dyDescent="0.4">
      <c r="A248" s="7">
        <v>42738</v>
      </c>
      <c r="B248" s="97"/>
      <c r="C248" s="89"/>
      <c r="D248" s="12" t="s">
        <v>206</v>
      </c>
      <c r="E248" s="13">
        <v>21351</v>
      </c>
      <c r="F248" s="25" t="s">
        <v>485</v>
      </c>
    </row>
    <row r="249" spans="1:6" ht="15" customHeight="1" x14ac:dyDescent="0.4">
      <c r="A249" s="7">
        <v>42740</v>
      </c>
      <c r="B249" s="97"/>
      <c r="C249" s="89"/>
      <c r="D249" s="12" t="s">
        <v>207</v>
      </c>
      <c r="E249" s="13">
        <v>20284</v>
      </c>
      <c r="F249" s="25" t="s">
        <v>485</v>
      </c>
    </row>
    <row r="250" spans="1:6" ht="15" customHeight="1" x14ac:dyDescent="0.4">
      <c r="A250" s="7">
        <v>42742</v>
      </c>
      <c r="B250" s="97"/>
      <c r="C250" s="89"/>
      <c r="D250" s="12" t="s">
        <v>208</v>
      </c>
      <c r="E250" s="13">
        <v>9790</v>
      </c>
      <c r="F250" s="25" t="s">
        <v>485</v>
      </c>
    </row>
    <row r="251" spans="1:6" ht="15" customHeight="1" x14ac:dyDescent="0.4">
      <c r="A251" s="7">
        <v>42745</v>
      </c>
      <c r="B251" s="97"/>
      <c r="C251" s="89"/>
      <c r="D251" s="12" t="s">
        <v>209</v>
      </c>
      <c r="E251" s="13">
        <v>40000</v>
      </c>
      <c r="F251" s="25" t="s">
        <v>485</v>
      </c>
    </row>
    <row r="252" spans="1:6" ht="15" customHeight="1" x14ac:dyDescent="0.4">
      <c r="A252" s="7">
        <v>37967</v>
      </c>
      <c r="B252" s="97"/>
      <c r="C252" s="89"/>
      <c r="D252" s="12" t="s">
        <v>36</v>
      </c>
      <c r="E252" s="13">
        <v>141350</v>
      </c>
      <c r="F252" s="25" t="s">
        <v>485</v>
      </c>
    </row>
    <row r="253" spans="1:6" ht="15" customHeight="1" x14ac:dyDescent="0.4">
      <c r="A253" s="7">
        <v>43297</v>
      </c>
      <c r="B253" s="97"/>
      <c r="C253" s="89"/>
      <c r="D253" s="12" t="s">
        <v>256</v>
      </c>
      <c r="E253" s="13">
        <v>496100</v>
      </c>
      <c r="F253" s="25" t="s">
        <v>485</v>
      </c>
    </row>
    <row r="254" spans="1:6" ht="15" customHeight="1" x14ac:dyDescent="0.4">
      <c r="A254" s="7">
        <v>43300</v>
      </c>
      <c r="B254" s="97"/>
      <c r="C254" s="89"/>
      <c r="D254" s="12" t="s">
        <v>258</v>
      </c>
      <c r="E254" s="13">
        <v>275000</v>
      </c>
      <c r="F254" s="25" t="s">
        <v>485</v>
      </c>
    </row>
    <row r="255" spans="1:6" ht="15" customHeight="1" x14ac:dyDescent="0.4">
      <c r="A255" s="7">
        <v>43302</v>
      </c>
      <c r="B255" s="97"/>
      <c r="C255" s="89"/>
      <c r="D255" s="12" t="s">
        <v>259</v>
      </c>
      <c r="E255" s="13">
        <v>583000</v>
      </c>
      <c r="F255" s="25" t="s">
        <v>485</v>
      </c>
    </row>
    <row r="256" spans="1:6" ht="15" customHeight="1" x14ac:dyDescent="0.4">
      <c r="A256" s="7">
        <v>43406</v>
      </c>
      <c r="B256" s="97"/>
      <c r="C256" s="89"/>
      <c r="D256" s="12" t="s">
        <v>300</v>
      </c>
      <c r="E256" s="13">
        <v>171600</v>
      </c>
      <c r="F256" s="25"/>
    </row>
    <row r="257" spans="1:6" ht="15" customHeight="1" x14ac:dyDescent="0.4">
      <c r="A257" s="7">
        <v>43413</v>
      </c>
      <c r="B257" s="97"/>
      <c r="C257" s="89"/>
      <c r="D257" s="12" t="s">
        <v>307</v>
      </c>
      <c r="E257" s="13">
        <v>71500</v>
      </c>
      <c r="F257" s="25" t="s">
        <v>485</v>
      </c>
    </row>
    <row r="258" spans="1:6" ht="15" customHeight="1" x14ac:dyDescent="0.4">
      <c r="A258" s="7">
        <v>43349</v>
      </c>
      <c r="B258" s="97"/>
      <c r="C258" s="89"/>
      <c r="D258" s="12" t="s">
        <v>276</v>
      </c>
      <c r="E258" s="13">
        <v>44000</v>
      </c>
      <c r="F258" s="25" t="s">
        <v>485</v>
      </c>
    </row>
    <row r="259" spans="1:6" ht="15" customHeight="1" x14ac:dyDescent="0.4">
      <c r="A259" s="7">
        <v>43386</v>
      </c>
      <c r="B259" s="97"/>
      <c r="C259" s="89"/>
      <c r="D259" s="12" t="s">
        <v>288</v>
      </c>
      <c r="E259" s="13">
        <v>51700</v>
      </c>
      <c r="F259" s="25" t="s">
        <v>485</v>
      </c>
    </row>
    <row r="260" spans="1:6" ht="15" customHeight="1" x14ac:dyDescent="0.4">
      <c r="A260" s="7">
        <v>43354</v>
      </c>
      <c r="B260" s="97"/>
      <c r="C260" s="89"/>
      <c r="D260" s="18" t="s">
        <v>281</v>
      </c>
      <c r="E260" s="19">
        <v>2156</v>
      </c>
      <c r="F260" s="33" t="s">
        <v>485</v>
      </c>
    </row>
    <row r="261" spans="1:6" ht="15" customHeight="1" x14ac:dyDescent="0.4">
      <c r="A261" s="7"/>
      <c r="B261" s="97"/>
      <c r="C261" s="95"/>
      <c r="D261" s="51">
        <f>+COUNTA(D241:D260)</f>
        <v>20</v>
      </c>
      <c r="E261" s="17">
        <f>SUM(E241:E260)</f>
        <v>2116096</v>
      </c>
      <c r="F261" s="72">
        <f>SUMIF(F241:F260,"市内",E241:E260)</f>
        <v>1930196</v>
      </c>
    </row>
    <row r="262" spans="1:6" ht="15" customHeight="1" x14ac:dyDescent="0.4">
      <c r="A262" s="7">
        <v>41907</v>
      </c>
      <c r="B262" s="97"/>
      <c r="C262" s="94" t="s">
        <v>506</v>
      </c>
      <c r="D262" s="27" t="s">
        <v>154</v>
      </c>
      <c r="E262" s="28">
        <v>18700</v>
      </c>
      <c r="F262" s="34" t="s">
        <v>485</v>
      </c>
    </row>
    <row r="263" spans="1:6" ht="15" customHeight="1" x14ac:dyDescent="0.4">
      <c r="A263" s="7">
        <v>41916</v>
      </c>
      <c r="B263" s="97"/>
      <c r="C263" s="89"/>
      <c r="D263" s="12" t="s">
        <v>155</v>
      </c>
      <c r="E263" s="13">
        <v>8580</v>
      </c>
      <c r="F263" s="25" t="s">
        <v>485</v>
      </c>
    </row>
    <row r="264" spans="1:6" ht="15" customHeight="1" x14ac:dyDescent="0.4">
      <c r="A264" s="7">
        <v>41919</v>
      </c>
      <c r="B264" s="97"/>
      <c r="C264" s="89"/>
      <c r="D264" s="12" t="s">
        <v>156</v>
      </c>
      <c r="E264" s="13">
        <v>6600</v>
      </c>
      <c r="F264" s="25"/>
    </row>
    <row r="265" spans="1:6" ht="15" customHeight="1" x14ac:dyDescent="0.4">
      <c r="A265" s="7">
        <v>41922</v>
      </c>
      <c r="B265" s="97"/>
      <c r="C265" s="89"/>
      <c r="D265" s="12" t="s">
        <v>157</v>
      </c>
      <c r="E265" s="13">
        <v>21648</v>
      </c>
      <c r="F265" s="25" t="s">
        <v>485</v>
      </c>
    </row>
    <row r="266" spans="1:6" ht="15" customHeight="1" x14ac:dyDescent="0.4">
      <c r="A266" s="7">
        <v>41923</v>
      </c>
      <c r="B266" s="97"/>
      <c r="C266" s="89"/>
      <c r="D266" s="12" t="s">
        <v>158</v>
      </c>
      <c r="E266" s="13">
        <v>13200</v>
      </c>
      <c r="F266" s="25" t="s">
        <v>485</v>
      </c>
    </row>
    <row r="267" spans="1:6" ht="15" customHeight="1" x14ac:dyDescent="0.4">
      <c r="A267" s="7">
        <v>41925</v>
      </c>
      <c r="B267" s="97"/>
      <c r="C267" s="89"/>
      <c r="D267" s="12" t="s">
        <v>159</v>
      </c>
      <c r="E267" s="13">
        <v>3300</v>
      </c>
      <c r="F267" s="25" t="s">
        <v>485</v>
      </c>
    </row>
    <row r="268" spans="1:6" ht="15" customHeight="1" x14ac:dyDescent="0.4">
      <c r="A268" s="7">
        <v>41927</v>
      </c>
      <c r="B268" s="97"/>
      <c r="C268" s="89"/>
      <c r="D268" s="12" t="s">
        <v>160</v>
      </c>
      <c r="E268" s="13">
        <v>2200</v>
      </c>
      <c r="F268" s="25" t="s">
        <v>485</v>
      </c>
    </row>
    <row r="269" spans="1:6" ht="15" customHeight="1" x14ac:dyDescent="0.4">
      <c r="A269" s="7">
        <v>41932</v>
      </c>
      <c r="B269" s="97"/>
      <c r="C269" s="89"/>
      <c r="D269" s="12" t="s">
        <v>161</v>
      </c>
      <c r="E269" s="13">
        <v>880</v>
      </c>
      <c r="F269" s="25" t="s">
        <v>485</v>
      </c>
    </row>
    <row r="270" spans="1:6" ht="15" customHeight="1" x14ac:dyDescent="0.4">
      <c r="A270" s="7">
        <v>41934</v>
      </c>
      <c r="B270" s="97"/>
      <c r="C270" s="89"/>
      <c r="D270" s="12" t="s">
        <v>162</v>
      </c>
      <c r="E270" s="13">
        <v>3300</v>
      </c>
      <c r="F270" s="25" t="s">
        <v>485</v>
      </c>
    </row>
    <row r="271" spans="1:6" ht="15" customHeight="1" x14ac:dyDescent="0.4">
      <c r="A271" s="7">
        <v>41935</v>
      </c>
      <c r="B271" s="97"/>
      <c r="C271" s="89"/>
      <c r="D271" s="12" t="s">
        <v>163</v>
      </c>
      <c r="E271" s="13">
        <v>79200</v>
      </c>
      <c r="F271" s="25" t="s">
        <v>485</v>
      </c>
    </row>
    <row r="272" spans="1:6" ht="15" customHeight="1" x14ac:dyDescent="0.4">
      <c r="A272" s="7">
        <v>41937</v>
      </c>
      <c r="B272" s="97"/>
      <c r="C272" s="89"/>
      <c r="D272" s="12" t="s">
        <v>164</v>
      </c>
      <c r="E272" s="13">
        <v>18414</v>
      </c>
      <c r="F272" s="25" t="s">
        <v>485</v>
      </c>
    </row>
    <row r="273" spans="1:6" ht="15" customHeight="1" x14ac:dyDescent="0.4">
      <c r="A273" s="7">
        <v>41939</v>
      </c>
      <c r="B273" s="97"/>
      <c r="C273" s="89"/>
      <c r="D273" s="12" t="s">
        <v>165</v>
      </c>
      <c r="E273" s="13">
        <v>11000</v>
      </c>
      <c r="F273" s="25" t="s">
        <v>485</v>
      </c>
    </row>
    <row r="274" spans="1:6" ht="15" customHeight="1" x14ac:dyDescent="0.4">
      <c r="A274" s="7">
        <v>41941</v>
      </c>
      <c r="B274" s="97"/>
      <c r="C274" s="89"/>
      <c r="D274" s="12" t="s">
        <v>166</v>
      </c>
      <c r="E274" s="13">
        <v>3300</v>
      </c>
      <c r="F274" s="25" t="s">
        <v>485</v>
      </c>
    </row>
    <row r="275" spans="1:6" ht="15" customHeight="1" x14ac:dyDescent="0.4">
      <c r="A275" s="7">
        <v>41947</v>
      </c>
      <c r="B275" s="97"/>
      <c r="C275" s="89"/>
      <c r="D275" s="12" t="s">
        <v>167</v>
      </c>
      <c r="E275" s="13">
        <v>3300</v>
      </c>
      <c r="F275" s="25" t="s">
        <v>485</v>
      </c>
    </row>
    <row r="276" spans="1:6" ht="15" customHeight="1" x14ac:dyDescent="0.4">
      <c r="A276" s="7">
        <v>41949</v>
      </c>
      <c r="B276" s="97"/>
      <c r="C276" s="89"/>
      <c r="D276" s="12" t="s">
        <v>168</v>
      </c>
      <c r="E276" s="13">
        <v>7546</v>
      </c>
      <c r="F276" s="25" t="s">
        <v>485</v>
      </c>
    </row>
    <row r="277" spans="1:6" ht="15" customHeight="1" x14ac:dyDescent="0.4">
      <c r="A277" s="7">
        <v>41953</v>
      </c>
      <c r="B277" s="97"/>
      <c r="C277" s="89"/>
      <c r="D277" s="12" t="s">
        <v>169</v>
      </c>
      <c r="E277" s="13">
        <v>11000</v>
      </c>
      <c r="F277" s="25" t="s">
        <v>485</v>
      </c>
    </row>
    <row r="278" spans="1:6" ht="15" customHeight="1" x14ac:dyDescent="0.4">
      <c r="A278" s="7">
        <v>41955</v>
      </c>
      <c r="B278" s="97"/>
      <c r="C278" s="89"/>
      <c r="D278" s="12" t="s">
        <v>170</v>
      </c>
      <c r="E278" s="13">
        <v>8800</v>
      </c>
      <c r="F278" s="25" t="s">
        <v>485</v>
      </c>
    </row>
    <row r="279" spans="1:6" ht="15" customHeight="1" x14ac:dyDescent="0.4">
      <c r="A279" s="7">
        <v>41957</v>
      </c>
      <c r="B279" s="97"/>
      <c r="C279" s="89"/>
      <c r="D279" s="12" t="s">
        <v>171</v>
      </c>
      <c r="E279" s="13">
        <v>27500</v>
      </c>
      <c r="F279" s="25" t="s">
        <v>485</v>
      </c>
    </row>
    <row r="280" spans="1:6" ht="15" customHeight="1" x14ac:dyDescent="0.4">
      <c r="A280" s="7">
        <v>41962</v>
      </c>
      <c r="B280" s="97"/>
      <c r="C280" s="89"/>
      <c r="D280" s="12" t="s">
        <v>453</v>
      </c>
      <c r="E280" s="13">
        <v>66000</v>
      </c>
      <c r="F280" s="25" t="s">
        <v>485</v>
      </c>
    </row>
    <row r="281" spans="1:6" ht="15" customHeight="1" x14ac:dyDescent="0.4">
      <c r="A281" s="7">
        <v>41967</v>
      </c>
      <c r="B281" s="97"/>
      <c r="C281" s="89"/>
      <c r="D281" s="12" t="s">
        <v>172</v>
      </c>
      <c r="E281" s="13">
        <v>9900</v>
      </c>
      <c r="F281" s="25" t="s">
        <v>485</v>
      </c>
    </row>
    <row r="282" spans="1:6" ht="15" customHeight="1" x14ac:dyDescent="0.4">
      <c r="A282" s="7">
        <v>41968</v>
      </c>
      <c r="B282" s="97"/>
      <c r="C282" s="89"/>
      <c r="D282" s="12" t="s">
        <v>173</v>
      </c>
      <c r="E282" s="13">
        <v>32450</v>
      </c>
      <c r="F282" s="25" t="s">
        <v>485</v>
      </c>
    </row>
    <row r="283" spans="1:6" ht="15" customHeight="1" x14ac:dyDescent="0.4">
      <c r="A283" s="7">
        <v>37960</v>
      </c>
      <c r="B283" s="97"/>
      <c r="C283" s="89"/>
      <c r="D283" s="12" t="s">
        <v>32</v>
      </c>
      <c r="E283" s="13">
        <v>359700</v>
      </c>
      <c r="F283" s="25" t="s">
        <v>485</v>
      </c>
    </row>
    <row r="284" spans="1:6" ht="15" customHeight="1" x14ac:dyDescent="0.4">
      <c r="A284" s="7">
        <v>43393</v>
      </c>
      <c r="B284" s="97"/>
      <c r="C284" s="89"/>
      <c r="D284" s="12" t="s">
        <v>293</v>
      </c>
      <c r="E284" s="13">
        <v>43340</v>
      </c>
      <c r="F284" s="25"/>
    </row>
    <row r="285" spans="1:6" ht="15" customHeight="1" x14ac:dyDescent="0.4">
      <c r="A285" s="7">
        <v>43398</v>
      </c>
      <c r="B285" s="97"/>
      <c r="C285" s="89"/>
      <c r="D285" s="12" t="s">
        <v>296</v>
      </c>
      <c r="E285" s="13">
        <v>82500</v>
      </c>
      <c r="F285" s="25"/>
    </row>
    <row r="286" spans="1:6" ht="15" customHeight="1" x14ac:dyDescent="0.4">
      <c r="A286" s="7">
        <v>43399</v>
      </c>
      <c r="B286" s="97"/>
      <c r="C286" s="89"/>
      <c r="D286" s="12" t="s">
        <v>297</v>
      </c>
      <c r="E286" s="13">
        <v>41800</v>
      </c>
      <c r="F286" s="25"/>
    </row>
    <row r="287" spans="1:6" ht="15" customHeight="1" x14ac:dyDescent="0.4">
      <c r="A287" s="7">
        <v>43405</v>
      </c>
      <c r="B287" s="97"/>
      <c r="C287" s="89"/>
      <c r="D287" s="12" t="s">
        <v>299</v>
      </c>
      <c r="E287" s="13">
        <v>146850</v>
      </c>
      <c r="F287" s="25"/>
    </row>
    <row r="288" spans="1:6" ht="15" customHeight="1" x14ac:dyDescent="0.4">
      <c r="A288" s="7">
        <v>43343</v>
      </c>
      <c r="B288" s="97"/>
      <c r="C288" s="89"/>
      <c r="D288" s="12" t="s">
        <v>275</v>
      </c>
      <c r="E288" s="13">
        <v>99880</v>
      </c>
      <c r="F288" s="25"/>
    </row>
    <row r="289" spans="1:6" ht="15" customHeight="1" x14ac:dyDescent="0.4">
      <c r="A289" s="7">
        <v>43285</v>
      </c>
      <c r="B289" s="97"/>
      <c r="C289" s="89"/>
      <c r="D289" s="12" t="s">
        <v>252</v>
      </c>
      <c r="E289" s="13">
        <v>92400</v>
      </c>
      <c r="F289" s="25" t="s">
        <v>485</v>
      </c>
    </row>
    <row r="290" spans="1:6" ht="15" customHeight="1" x14ac:dyDescent="0.4">
      <c r="A290" s="7">
        <v>43246</v>
      </c>
      <c r="B290" s="97"/>
      <c r="C290" s="89"/>
      <c r="D290" s="12" t="s">
        <v>236</v>
      </c>
      <c r="E290" s="13">
        <v>80300</v>
      </c>
      <c r="F290" s="25" t="s">
        <v>485</v>
      </c>
    </row>
    <row r="291" spans="1:6" ht="15" customHeight="1" x14ac:dyDescent="0.4">
      <c r="A291" s="7">
        <v>43248</v>
      </c>
      <c r="B291" s="97"/>
      <c r="C291" s="89"/>
      <c r="D291" s="12" t="s">
        <v>237</v>
      </c>
      <c r="E291" s="13">
        <v>287980</v>
      </c>
      <c r="F291" s="25" t="s">
        <v>485</v>
      </c>
    </row>
    <row r="292" spans="1:6" ht="15" customHeight="1" x14ac:dyDescent="0.4">
      <c r="A292" s="7">
        <v>43313</v>
      </c>
      <c r="B292" s="97"/>
      <c r="C292" s="89"/>
      <c r="D292" s="12" t="s">
        <v>265</v>
      </c>
      <c r="E292" s="13">
        <v>58300</v>
      </c>
      <c r="F292" s="25" t="s">
        <v>485</v>
      </c>
    </row>
    <row r="293" spans="1:6" ht="15" customHeight="1" x14ac:dyDescent="0.4">
      <c r="A293" s="7">
        <v>43346</v>
      </c>
      <c r="B293" s="97"/>
      <c r="C293" s="89"/>
      <c r="D293" s="18" t="s">
        <v>252</v>
      </c>
      <c r="E293" s="19">
        <v>16060</v>
      </c>
      <c r="F293" s="33" t="s">
        <v>485</v>
      </c>
    </row>
    <row r="294" spans="1:6" ht="15" customHeight="1" x14ac:dyDescent="0.4">
      <c r="A294" s="7"/>
      <c r="B294" s="97"/>
      <c r="C294" s="95"/>
      <c r="D294" s="51">
        <f>+COUNTA(D262:D293)</f>
        <v>32</v>
      </c>
      <c r="E294" s="17">
        <f>SUM(E262:E293)</f>
        <v>1665928</v>
      </c>
      <c r="F294" s="72">
        <f>SUMIF(F262:F293,"市内",E262:E293)</f>
        <v>1244958</v>
      </c>
    </row>
    <row r="295" spans="1:6" ht="15" customHeight="1" x14ac:dyDescent="0.4">
      <c r="A295" s="7">
        <v>42134</v>
      </c>
      <c r="B295" s="97"/>
      <c r="C295" s="94" t="s">
        <v>507</v>
      </c>
      <c r="D295" s="27" t="s">
        <v>174</v>
      </c>
      <c r="E295" s="28">
        <v>29700</v>
      </c>
      <c r="F295" s="34" t="s">
        <v>485</v>
      </c>
    </row>
    <row r="296" spans="1:6" ht="15" customHeight="1" x14ac:dyDescent="0.4">
      <c r="A296" s="7">
        <v>42138</v>
      </c>
      <c r="B296" s="97"/>
      <c r="C296" s="89"/>
      <c r="D296" s="12" t="s">
        <v>175</v>
      </c>
      <c r="E296" s="13">
        <v>17050</v>
      </c>
      <c r="F296" s="25" t="s">
        <v>485</v>
      </c>
    </row>
    <row r="297" spans="1:6" ht="15" customHeight="1" x14ac:dyDescent="0.4">
      <c r="A297" s="7">
        <v>42142</v>
      </c>
      <c r="B297" s="97"/>
      <c r="C297" s="89"/>
      <c r="D297" s="12" t="s">
        <v>176</v>
      </c>
      <c r="E297" s="13">
        <v>15400</v>
      </c>
      <c r="F297" s="25" t="s">
        <v>485</v>
      </c>
    </row>
    <row r="298" spans="1:6" ht="15" customHeight="1" x14ac:dyDescent="0.4">
      <c r="A298" s="7">
        <v>42144</v>
      </c>
      <c r="B298" s="97"/>
      <c r="C298" s="89"/>
      <c r="D298" s="12" t="s">
        <v>177</v>
      </c>
      <c r="E298" s="13">
        <v>88000</v>
      </c>
      <c r="F298" s="25" t="s">
        <v>485</v>
      </c>
    </row>
    <row r="299" spans="1:6" ht="15" customHeight="1" x14ac:dyDescent="0.4">
      <c r="A299" s="7">
        <v>42146</v>
      </c>
      <c r="B299" s="97"/>
      <c r="C299" s="89"/>
      <c r="D299" s="12" t="s">
        <v>178</v>
      </c>
      <c r="E299" s="13">
        <v>11990</v>
      </c>
      <c r="F299" s="25" t="s">
        <v>485</v>
      </c>
    </row>
    <row r="300" spans="1:6" ht="15" customHeight="1" x14ac:dyDescent="0.4">
      <c r="A300" s="7">
        <v>42151</v>
      </c>
      <c r="B300" s="97"/>
      <c r="C300" s="89"/>
      <c r="D300" s="12" t="s">
        <v>179</v>
      </c>
      <c r="E300" s="13">
        <v>98340</v>
      </c>
      <c r="F300" s="25" t="s">
        <v>485</v>
      </c>
    </row>
    <row r="301" spans="1:6" ht="15" customHeight="1" x14ac:dyDescent="0.4">
      <c r="A301" s="7">
        <v>42153</v>
      </c>
      <c r="B301" s="97"/>
      <c r="C301" s="89"/>
      <c r="D301" s="12" t="s">
        <v>180</v>
      </c>
      <c r="E301" s="13">
        <v>19800</v>
      </c>
      <c r="F301" s="25" t="s">
        <v>485</v>
      </c>
    </row>
    <row r="302" spans="1:6" ht="15" customHeight="1" x14ac:dyDescent="0.4">
      <c r="A302" s="7">
        <v>42154</v>
      </c>
      <c r="B302" s="97"/>
      <c r="C302" s="89"/>
      <c r="D302" s="12" t="s">
        <v>181</v>
      </c>
      <c r="E302" s="13">
        <v>99000</v>
      </c>
      <c r="F302" s="25"/>
    </row>
    <row r="303" spans="1:6" ht="15" customHeight="1" x14ac:dyDescent="0.4">
      <c r="A303" s="7">
        <v>42169</v>
      </c>
      <c r="B303" s="97"/>
      <c r="C303" s="89"/>
      <c r="D303" s="12" t="s">
        <v>182</v>
      </c>
      <c r="E303" s="13">
        <v>30800</v>
      </c>
      <c r="F303" s="25" t="s">
        <v>485</v>
      </c>
    </row>
    <row r="304" spans="1:6" ht="15" customHeight="1" x14ac:dyDescent="0.4">
      <c r="A304" s="7">
        <v>37958</v>
      </c>
      <c r="B304" s="97"/>
      <c r="C304" s="89"/>
      <c r="D304" s="12" t="s">
        <v>31</v>
      </c>
      <c r="E304" s="13">
        <v>97680</v>
      </c>
      <c r="F304" s="25" t="s">
        <v>485</v>
      </c>
    </row>
    <row r="305" spans="1:6" ht="15" customHeight="1" x14ac:dyDescent="0.4">
      <c r="A305" s="7">
        <v>43286</v>
      </c>
      <c r="B305" s="97"/>
      <c r="C305" s="89"/>
      <c r="D305" s="12" t="s">
        <v>253</v>
      </c>
      <c r="E305" s="13">
        <v>73150</v>
      </c>
      <c r="F305" s="25" t="s">
        <v>485</v>
      </c>
    </row>
    <row r="306" spans="1:6" ht="15" customHeight="1" x14ac:dyDescent="0.4">
      <c r="A306" s="7">
        <v>43355</v>
      </c>
      <c r="B306" s="97"/>
      <c r="C306" s="89"/>
      <c r="D306" s="12" t="s">
        <v>282</v>
      </c>
      <c r="E306" s="13">
        <v>93170</v>
      </c>
      <c r="F306" s="25" t="s">
        <v>485</v>
      </c>
    </row>
    <row r="307" spans="1:6" ht="15" customHeight="1" x14ac:dyDescent="0.4">
      <c r="A307" s="7">
        <v>43408</v>
      </c>
      <c r="B307" s="97"/>
      <c r="C307" s="89"/>
      <c r="D307" s="12" t="s">
        <v>302</v>
      </c>
      <c r="E307" s="13">
        <v>123200</v>
      </c>
      <c r="F307" s="25"/>
    </row>
    <row r="308" spans="1:6" ht="15" customHeight="1" x14ac:dyDescent="0.4">
      <c r="A308" s="7">
        <v>43412</v>
      </c>
      <c r="B308" s="97"/>
      <c r="C308" s="89"/>
      <c r="D308" s="12" t="s">
        <v>306</v>
      </c>
      <c r="E308" s="13">
        <v>92400</v>
      </c>
      <c r="F308" s="25" t="s">
        <v>485</v>
      </c>
    </row>
    <row r="309" spans="1:6" ht="15" customHeight="1" x14ac:dyDescent="0.4">
      <c r="A309" s="7">
        <v>43317</v>
      </c>
      <c r="B309" s="97"/>
      <c r="C309" s="89"/>
      <c r="D309" s="18" t="s">
        <v>267</v>
      </c>
      <c r="E309" s="19">
        <v>188100</v>
      </c>
      <c r="F309" s="33" t="s">
        <v>485</v>
      </c>
    </row>
    <row r="310" spans="1:6" ht="15" customHeight="1" x14ac:dyDescent="0.4">
      <c r="A310" s="7"/>
      <c r="B310" s="97"/>
      <c r="C310" s="95"/>
      <c r="D310" s="51">
        <f>+COUNTA(D295:D309)</f>
        <v>15</v>
      </c>
      <c r="E310" s="17">
        <f>SUM(E295:E309)</f>
        <v>1077780</v>
      </c>
      <c r="F310" s="72">
        <f>SUMIF(F295:F309,"市内",E295:E309)</f>
        <v>855580</v>
      </c>
    </row>
    <row r="311" spans="1:6" ht="15" customHeight="1" x14ac:dyDescent="0.4">
      <c r="A311" s="7">
        <v>42348</v>
      </c>
      <c r="B311" s="97"/>
      <c r="C311" s="94" t="s">
        <v>508</v>
      </c>
      <c r="D311" s="27" t="s">
        <v>183</v>
      </c>
      <c r="E311" s="28">
        <v>15400</v>
      </c>
      <c r="F311" s="34" t="s">
        <v>485</v>
      </c>
    </row>
    <row r="312" spans="1:6" ht="15" customHeight="1" x14ac:dyDescent="0.4">
      <c r="A312" s="7">
        <v>42350</v>
      </c>
      <c r="B312" s="97"/>
      <c r="C312" s="89"/>
      <c r="D312" s="12" t="s">
        <v>184</v>
      </c>
      <c r="E312" s="13">
        <v>20086</v>
      </c>
      <c r="F312" s="25" t="s">
        <v>485</v>
      </c>
    </row>
    <row r="313" spans="1:6" ht="15" customHeight="1" x14ac:dyDescent="0.4">
      <c r="A313" s="7">
        <v>42360</v>
      </c>
      <c r="B313" s="97"/>
      <c r="C313" s="89"/>
      <c r="D313" s="12" t="s">
        <v>185</v>
      </c>
      <c r="E313" s="13">
        <v>56100</v>
      </c>
      <c r="F313" s="25" t="s">
        <v>485</v>
      </c>
    </row>
    <row r="314" spans="1:6" ht="15" customHeight="1" x14ac:dyDescent="0.4">
      <c r="A314" s="7">
        <v>42363</v>
      </c>
      <c r="B314" s="97"/>
      <c r="C314" s="89"/>
      <c r="D314" s="12" t="s">
        <v>186</v>
      </c>
      <c r="E314" s="13">
        <v>40590</v>
      </c>
      <c r="F314" s="25" t="s">
        <v>485</v>
      </c>
    </row>
    <row r="315" spans="1:6" ht="15" customHeight="1" x14ac:dyDescent="0.4">
      <c r="A315" s="7">
        <v>42365</v>
      </c>
      <c r="B315" s="97"/>
      <c r="C315" s="89"/>
      <c r="D315" s="12" t="s">
        <v>187</v>
      </c>
      <c r="E315" s="13">
        <v>17820</v>
      </c>
      <c r="F315" s="25" t="s">
        <v>485</v>
      </c>
    </row>
    <row r="316" spans="1:6" ht="15" customHeight="1" x14ac:dyDescent="0.4">
      <c r="A316" s="7">
        <v>42368</v>
      </c>
      <c r="B316" s="97"/>
      <c r="C316" s="89"/>
      <c r="D316" s="12" t="s">
        <v>188</v>
      </c>
      <c r="E316" s="13">
        <v>37620</v>
      </c>
      <c r="F316" s="25" t="s">
        <v>485</v>
      </c>
    </row>
    <row r="317" spans="1:6" ht="15" customHeight="1" x14ac:dyDescent="0.4">
      <c r="A317" s="7">
        <v>42371</v>
      </c>
      <c r="B317" s="97"/>
      <c r="C317" s="89"/>
      <c r="D317" s="12" t="s">
        <v>189</v>
      </c>
      <c r="E317" s="13">
        <v>7920</v>
      </c>
      <c r="F317" s="25" t="s">
        <v>485</v>
      </c>
    </row>
    <row r="318" spans="1:6" ht="15" customHeight="1" x14ac:dyDescent="0.4">
      <c r="A318" s="7">
        <v>37965</v>
      </c>
      <c r="B318" s="97"/>
      <c r="C318" s="89"/>
      <c r="D318" s="12" t="s">
        <v>34</v>
      </c>
      <c r="E318" s="13">
        <v>179740</v>
      </c>
      <c r="F318" s="25" t="s">
        <v>485</v>
      </c>
    </row>
    <row r="319" spans="1:6" ht="15" customHeight="1" x14ac:dyDescent="0.4">
      <c r="A319" s="7">
        <v>43257</v>
      </c>
      <c r="B319" s="97"/>
      <c r="C319" s="89"/>
      <c r="D319" s="12" t="s">
        <v>240</v>
      </c>
      <c r="E319" s="13">
        <v>44220</v>
      </c>
      <c r="F319" s="25" t="s">
        <v>485</v>
      </c>
    </row>
    <row r="320" spans="1:6" ht="15" customHeight="1" x14ac:dyDescent="0.4">
      <c r="A320" s="7">
        <v>43280</v>
      </c>
      <c r="B320" s="97"/>
      <c r="C320" s="89"/>
      <c r="D320" s="12" t="s">
        <v>248</v>
      </c>
      <c r="E320" s="13">
        <v>82060</v>
      </c>
      <c r="F320" s="25" t="s">
        <v>485</v>
      </c>
    </row>
    <row r="321" spans="1:6" ht="15" customHeight="1" x14ac:dyDescent="0.4">
      <c r="A321" s="7">
        <v>43316</v>
      </c>
      <c r="B321" s="97"/>
      <c r="C321" s="89"/>
      <c r="D321" s="12" t="s">
        <v>266</v>
      </c>
      <c r="E321" s="13">
        <v>550000</v>
      </c>
      <c r="F321" s="25"/>
    </row>
    <row r="322" spans="1:6" ht="15" customHeight="1" x14ac:dyDescent="0.4">
      <c r="A322" s="7">
        <v>43392</v>
      </c>
      <c r="B322" s="97"/>
      <c r="C322" s="89"/>
      <c r="D322" s="12" t="s">
        <v>292</v>
      </c>
      <c r="E322" s="13">
        <v>533940</v>
      </c>
      <c r="F322" s="25" t="s">
        <v>485</v>
      </c>
    </row>
    <row r="323" spans="1:6" ht="15" customHeight="1" x14ac:dyDescent="0.4">
      <c r="A323" s="7">
        <v>43407</v>
      </c>
      <c r="B323" s="97"/>
      <c r="C323" s="89"/>
      <c r="D323" s="12" t="s">
        <v>301</v>
      </c>
      <c r="E323" s="13">
        <v>290950</v>
      </c>
      <c r="F323" s="25"/>
    </row>
    <row r="324" spans="1:6" ht="15" customHeight="1" x14ac:dyDescent="0.4">
      <c r="A324" s="7">
        <v>43415</v>
      </c>
      <c r="B324" s="97"/>
      <c r="C324" s="89"/>
      <c r="D324" s="18" t="s">
        <v>309</v>
      </c>
      <c r="E324" s="19">
        <v>69278</v>
      </c>
      <c r="F324" s="33" t="s">
        <v>485</v>
      </c>
    </row>
    <row r="325" spans="1:6" ht="15" customHeight="1" x14ac:dyDescent="0.4">
      <c r="A325" s="7"/>
      <c r="B325" s="97"/>
      <c r="C325" s="95"/>
      <c r="D325" s="51">
        <f>+COUNTA(D311:D324)</f>
        <v>14</v>
      </c>
      <c r="E325" s="17">
        <f>SUM(E311:E324)</f>
        <v>1945724</v>
      </c>
      <c r="F325" s="72">
        <f>SUMIF(F311:F324,"市内",E311:E324)</f>
        <v>1104774</v>
      </c>
    </row>
    <row r="326" spans="1:6" ht="15" customHeight="1" x14ac:dyDescent="0.4">
      <c r="A326" s="7">
        <v>42535</v>
      </c>
      <c r="B326" s="97"/>
      <c r="C326" s="94" t="s">
        <v>509</v>
      </c>
      <c r="D326" s="27" t="s">
        <v>190</v>
      </c>
      <c r="E326" s="28">
        <v>18700</v>
      </c>
      <c r="F326" s="34" t="s">
        <v>485</v>
      </c>
    </row>
    <row r="327" spans="1:6" ht="15" customHeight="1" x14ac:dyDescent="0.4">
      <c r="A327" s="7">
        <v>42539</v>
      </c>
      <c r="B327" s="97"/>
      <c r="C327" s="89"/>
      <c r="D327" s="12" t="s">
        <v>191</v>
      </c>
      <c r="E327" s="13">
        <v>48070</v>
      </c>
      <c r="F327" s="25" t="s">
        <v>485</v>
      </c>
    </row>
    <row r="328" spans="1:6" ht="15" customHeight="1" x14ac:dyDescent="0.4">
      <c r="A328" s="7">
        <v>42540</v>
      </c>
      <c r="B328" s="97"/>
      <c r="C328" s="89"/>
      <c r="D328" s="12" t="s">
        <v>192</v>
      </c>
      <c r="E328" s="13">
        <v>35750</v>
      </c>
      <c r="F328" s="25" t="s">
        <v>485</v>
      </c>
    </row>
    <row r="329" spans="1:6" ht="15" customHeight="1" x14ac:dyDescent="0.4">
      <c r="A329" s="7">
        <v>42541</v>
      </c>
      <c r="B329" s="97"/>
      <c r="C329" s="89"/>
      <c r="D329" s="12" t="s">
        <v>193</v>
      </c>
      <c r="E329" s="13">
        <v>7920</v>
      </c>
      <c r="F329" s="25" t="s">
        <v>485</v>
      </c>
    </row>
    <row r="330" spans="1:6" ht="15" customHeight="1" x14ac:dyDescent="0.4">
      <c r="A330" s="7">
        <v>42545</v>
      </c>
      <c r="B330" s="97"/>
      <c r="C330" s="89"/>
      <c r="D330" s="12" t="s">
        <v>194</v>
      </c>
      <c r="E330" s="13">
        <v>12650</v>
      </c>
      <c r="F330" s="25" t="s">
        <v>485</v>
      </c>
    </row>
    <row r="331" spans="1:6" ht="15" customHeight="1" x14ac:dyDescent="0.4">
      <c r="A331" s="7">
        <v>42546</v>
      </c>
      <c r="B331" s="97"/>
      <c r="C331" s="89"/>
      <c r="D331" s="12" t="s">
        <v>195</v>
      </c>
      <c r="E331" s="13">
        <v>34529</v>
      </c>
      <c r="F331" s="25" t="s">
        <v>485</v>
      </c>
    </row>
    <row r="332" spans="1:6" ht="15" customHeight="1" x14ac:dyDescent="0.4">
      <c r="A332" s="7">
        <v>42554</v>
      </c>
      <c r="B332" s="97"/>
      <c r="C332" s="89"/>
      <c r="D332" s="12" t="s">
        <v>196</v>
      </c>
      <c r="E332" s="13">
        <v>24750</v>
      </c>
      <c r="F332" s="25" t="s">
        <v>485</v>
      </c>
    </row>
    <row r="333" spans="1:6" ht="15" customHeight="1" x14ac:dyDescent="0.4">
      <c r="A333" s="7">
        <v>42555</v>
      </c>
      <c r="B333" s="97"/>
      <c r="C333" s="89"/>
      <c r="D333" s="12" t="s">
        <v>197</v>
      </c>
      <c r="E333" s="13">
        <v>27830</v>
      </c>
      <c r="F333" s="25" t="s">
        <v>485</v>
      </c>
    </row>
    <row r="334" spans="1:6" ht="15" customHeight="1" x14ac:dyDescent="0.4">
      <c r="A334" s="7">
        <v>42558</v>
      </c>
      <c r="B334" s="97"/>
      <c r="C334" s="89"/>
      <c r="D334" s="12" t="s">
        <v>198</v>
      </c>
      <c r="E334" s="13">
        <v>99000</v>
      </c>
      <c r="F334" s="25" t="s">
        <v>485</v>
      </c>
    </row>
    <row r="335" spans="1:6" ht="15" customHeight="1" x14ac:dyDescent="0.4">
      <c r="A335" s="7">
        <v>42559</v>
      </c>
      <c r="B335" s="97"/>
      <c r="C335" s="89"/>
      <c r="D335" s="12" t="s">
        <v>199</v>
      </c>
      <c r="E335" s="13">
        <v>54000</v>
      </c>
      <c r="F335" s="25" t="s">
        <v>485</v>
      </c>
    </row>
    <row r="336" spans="1:6" ht="15" customHeight="1" x14ac:dyDescent="0.4">
      <c r="A336" s="7">
        <v>42560</v>
      </c>
      <c r="B336" s="97"/>
      <c r="C336" s="89"/>
      <c r="D336" s="12" t="s">
        <v>200</v>
      </c>
      <c r="E336" s="13">
        <v>37000</v>
      </c>
      <c r="F336" s="25" t="s">
        <v>485</v>
      </c>
    </row>
    <row r="337" spans="1:6" ht="15" customHeight="1" x14ac:dyDescent="0.4">
      <c r="A337" s="7">
        <v>37943</v>
      </c>
      <c r="B337" s="97"/>
      <c r="C337" s="89"/>
      <c r="D337" s="12" t="s">
        <v>28</v>
      </c>
      <c r="E337" s="13">
        <v>795960</v>
      </c>
      <c r="F337" s="25" t="s">
        <v>485</v>
      </c>
    </row>
    <row r="338" spans="1:6" ht="15" customHeight="1" x14ac:dyDescent="0.4">
      <c r="A338" s="7">
        <v>43281</v>
      </c>
      <c r="B338" s="97"/>
      <c r="C338" s="89"/>
      <c r="D338" s="12" t="s">
        <v>249</v>
      </c>
      <c r="E338" s="13">
        <v>66000</v>
      </c>
      <c r="F338" s="25" t="s">
        <v>485</v>
      </c>
    </row>
    <row r="339" spans="1:6" ht="15" customHeight="1" x14ac:dyDescent="0.4">
      <c r="A339" s="7">
        <v>43230</v>
      </c>
      <c r="B339" s="97"/>
      <c r="C339" s="89"/>
      <c r="D339" s="12" t="s">
        <v>230</v>
      </c>
      <c r="E339" s="13">
        <v>858000</v>
      </c>
      <c r="F339" s="25" t="s">
        <v>485</v>
      </c>
    </row>
    <row r="340" spans="1:6" ht="15" customHeight="1" x14ac:dyDescent="0.4">
      <c r="A340" s="7">
        <v>43298</v>
      </c>
      <c r="B340" s="97"/>
      <c r="C340" s="89"/>
      <c r="D340" s="12" t="s">
        <v>257</v>
      </c>
      <c r="E340" s="13">
        <v>195800</v>
      </c>
      <c r="F340" s="25" t="s">
        <v>485</v>
      </c>
    </row>
    <row r="341" spans="1:6" ht="15" customHeight="1" x14ac:dyDescent="0.4">
      <c r="A341" s="7">
        <v>43383</v>
      </c>
      <c r="B341" s="97"/>
      <c r="C341" s="89"/>
      <c r="D341" s="12" t="s">
        <v>286</v>
      </c>
      <c r="E341" s="13">
        <v>388300</v>
      </c>
      <c r="F341" s="25" t="s">
        <v>485</v>
      </c>
    </row>
    <row r="342" spans="1:6" ht="15" customHeight="1" x14ac:dyDescent="0.4">
      <c r="A342" s="7">
        <v>43388</v>
      </c>
      <c r="B342" s="97"/>
      <c r="C342" s="89"/>
      <c r="D342" s="12" t="s">
        <v>290</v>
      </c>
      <c r="E342" s="13">
        <v>37950</v>
      </c>
      <c r="F342" s="25" t="s">
        <v>485</v>
      </c>
    </row>
    <row r="343" spans="1:6" ht="15" customHeight="1" x14ac:dyDescent="0.4">
      <c r="A343" s="7">
        <v>43389</v>
      </c>
      <c r="B343" s="97"/>
      <c r="C343" s="89"/>
      <c r="D343" s="12" t="s">
        <v>291</v>
      </c>
      <c r="E343" s="13">
        <v>86570</v>
      </c>
      <c r="F343" s="25" t="s">
        <v>485</v>
      </c>
    </row>
    <row r="344" spans="1:6" ht="15" customHeight="1" x14ac:dyDescent="0.4">
      <c r="A344" s="7">
        <v>43409</v>
      </c>
      <c r="B344" s="97"/>
      <c r="C344" s="89"/>
      <c r="D344" s="12" t="s">
        <v>303</v>
      </c>
      <c r="E344" s="13">
        <v>110000</v>
      </c>
      <c r="F344" s="25"/>
    </row>
    <row r="345" spans="1:6" ht="15" customHeight="1" x14ac:dyDescent="0.4">
      <c r="A345" s="7">
        <v>43348</v>
      </c>
      <c r="B345" s="97"/>
      <c r="C345" s="89"/>
      <c r="D345" s="18" t="s">
        <v>249</v>
      </c>
      <c r="E345" s="19">
        <v>28600</v>
      </c>
      <c r="F345" s="33" t="s">
        <v>485</v>
      </c>
    </row>
    <row r="346" spans="1:6" ht="15" customHeight="1" x14ac:dyDescent="0.4">
      <c r="A346" s="7"/>
      <c r="B346" s="97"/>
      <c r="C346" s="95"/>
      <c r="D346" s="51">
        <f>+COUNTA(D326:D345)</f>
        <v>20</v>
      </c>
      <c r="E346" s="17">
        <f>SUM(E326:E345)</f>
        <v>2967379</v>
      </c>
      <c r="F346" s="72">
        <f>SUMIF(F326:F345,"市内",E326:E345)</f>
        <v>2857379</v>
      </c>
    </row>
    <row r="347" spans="1:6" ht="15" customHeight="1" x14ac:dyDescent="0.4">
      <c r="A347" s="7">
        <v>42917</v>
      </c>
      <c r="B347" s="97"/>
      <c r="C347" s="94" t="s">
        <v>510</v>
      </c>
      <c r="D347" s="27" t="s">
        <v>210</v>
      </c>
      <c r="E347" s="28">
        <v>11000</v>
      </c>
      <c r="F347" s="34"/>
    </row>
    <row r="348" spans="1:6" ht="15" customHeight="1" x14ac:dyDescent="0.4">
      <c r="A348" s="7">
        <v>42919</v>
      </c>
      <c r="B348" s="97"/>
      <c r="C348" s="89"/>
      <c r="D348" s="12" t="s">
        <v>211</v>
      </c>
      <c r="E348" s="13">
        <v>8000</v>
      </c>
      <c r="F348" s="25" t="s">
        <v>485</v>
      </c>
    </row>
    <row r="349" spans="1:6" ht="15" customHeight="1" x14ac:dyDescent="0.4">
      <c r="A349" s="7">
        <v>42923</v>
      </c>
      <c r="B349" s="97"/>
      <c r="C349" s="89"/>
      <c r="D349" s="12" t="s">
        <v>212</v>
      </c>
      <c r="E349" s="13">
        <v>38962</v>
      </c>
      <c r="F349" s="25" t="s">
        <v>485</v>
      </c>
    </row>
    <row r="350" spans="1:6" ht="15" customHeight="1" x14ac:dyDescent="0.4">
      <c r="A350" s="7">
        <v>42924</v>
      </c>
      <c r="B350" s="97"/>
      <c r="C350" s="89"/>
      <c r="D350" s="12" t="s">
        <v>213</v>
      </c>
      <c r="E350" s="13">
        <v>34650</v>
      </c>
      <c r="F350" s="25" t="s">
        <v>485</v>
      </c>
    </row>
    <row r="351" spans="1:6" ht="15" customHeight="1" x14ac:dyDescent="0.4">
      <c r="A351" s="7">
        <v>42925</v>
      </c>
      <c r="B351" s="97"/>
      <c r="C351" s="89"/>
      <c r="D351" s="12" t="s">
        <v>214</v>
      </c>
      <c r="E351" s="13">
        <v>15020</v>
      </c>
      <c r="F351" s="25" t="s">
        <v>485</v>
      </c>
    </row>
    <row r="352" spans="1:6" ht="15" customHeight="1" x14ac:dyDescent="0.4">
      <c r="A352" s="7">
        <v>42932</v>
      </c>
      <c r="B352" s="97"/>
      <c r="C352" s="89"/>
      <c r="D352" s="12" t="s">
        <v>215</v>
      </c>
      <c r="E352" s="13">
        <v>18700</v>
      </c>
      <c r="F352" s="25" t="s">
        <v>485</v>
      </c>
    </row>
    <row r="353" spans="1:6" ht="15" customHeight="1" x14ac:dyDescent="0.4">
      <c r="A353" s="7">
        <v>42938</v>
      </c>
      <c r="B353" s="97"/>
      <c r="C353" s="89"/>
      <c r="D353" s="12" t="s">
        <v>216</v>
      </c>
      <c r="E353" s="13">
        <v>50600</v>
      </c>
      <c r="F353" s="25"/>
    </row>
    <row r="354" spans="1:6" ht="15" customHeight="1" x14ac:dyDescent="0.4">
      <c r="A354" s="7">
        <v>42939</v>
      </c>
      <c r="B354" s="97"/>
      <c r="C354" s="89"/>
      <c r="D354" s="12" t="s">
        <v>217</v>
      </c>
      <c r="E354" s="13">
        <v>32010</v>
      </c>
      <c r="F354" s="25" t="s">
        <v>485</v>
      </c>
    </row>
    <row r="355" spans="1:6" ht="15" customHeight="1" x14ac:dyDescent="0.4">
      <c r="A355" s="7">
        <v>42940</v>
      </c>
      <c r="B355" s="97"/>
      <c r="C355" s="89"/>
      <c r="D355" s="12" t="s">
        <v>218</v>
      </c>
      <c r="E355" s="13">
        <v>66000</v>
      </c>
      <c r="F355" s="25" t="s">
        <v>485</v>
      </c>
    </row>
    <row r="356" spans="1:6" ht="15" customHeight="1" x14ac:dyDescent="0.4">
      <c r="A356" s="7">
        <v>48209</v>
      </c>
      <c r="B356" s="97"/>
      <c r="C356" s="89"/>
      <c r="D356" s="12" t="s">
        <v>35</v>
      </c>
      <c r="E356" s="13">
        <v>280632</v>
      </c>
      <c r="F356" s="25" t="s">
        <v>485</v>
      </c>
    </row>
    <row r="357" spans="1:6" ht="15" customHeight="1" x14ac:dyDescent="0.4">
      <c r="A357" s="7">
        <v>37966</v>
      </c>
      <c r="B357" s="97"/>
      <c r="C357" s="89"/>
      <c r="D357" s="12" t="s">
        <v>35</v>
      </c>
      <c r="E357" s="13">
        <v>270996</v>
      </c>
      <c r="F357" s="25" t="s">
        <v>485</v>
      </c>
    </row>
    <row r="358" spans="1:6" ht="15" customHeight="1" x14ac:dyDescent="0.4">
      <c r="A358" s="7">
        <v>43308</v>
      </c>
      <c r="B358" s="97"/>
      <c r="C358" s="89"/>
      <c r="D358" s="12" t="s">
        <v>262</v>
      </c>
      <c r="E358" s="13">
        <v>143000</v>
      </c>
      <c r="F358" s="25"/>
    </row>
    <row r="359" spans="1:6" ht="15" customHeight="1" x14ac:dyDescent="0.4">
      <c r="A359" s="7">
        <v>43382</v>
      </c>
      <c r="B359" s="97"/>
      <c r="C359" s="89"/>
      <c r="D359" s="12" t="s">
        <v>285</v>
      </c>
      <c r="E359" s="13">
        <v>96800</v>
      </c>
      <c r="F359" s="25" t="s">
        <v>485</v>
      </c>
    </row>
    <row r="360" spans="1:6" ht="15" customHeight="1" x14ac:dyDescent="0.4">
      <c r="A360" s="7">
        <v>43400</v>
      </c>
      <c r="B360" s="97"/>
      <c r="C360" s="89"/>
      <c r="D360" s="12" t="s">
        <v>298</v>
      </c>
      <c r="E360" s="13">
        <v>50600</v>
      </c>
      <c r="F360" s="25"/>
    </row>
    <row r="361" spans="1:6" ht="15" customHeight="1" x14ac:dyDescent="0.4">
      <c r="A361" s="7">
        <v>43293</v>
      </c>
      <c r="B361" s="97"/>
      <c r="C361" s="89"/>
      <c r="D361" s="12" t="s">
        <v>255</v>
      </c>
      <c r="E361" s="13">
        <v>83600</v>
      </c>
      <c r="F361" s="25" t="s">
        <v>485</v>
      </c>
    </row>
    <row r="362" spans="1:6" ht="15" customHeight="1" x14ac:dyDescent="0.4">
      <c r="A362" s="7">
        <v>43217</v>
      </c>
      <c r="B362" s="97"/>
      <c r="C362" s="89"/>
      <c r="D362" s="12" t="s">
        <v>225</v>
      </c>
      <c r="E362" s="13">
        <v>713900</v>
      </c>
      <c r="F362" s="25" t="s">
        <v>485</v>
      </c>
    </row>
    <row r="363" spans="1:6" ht="15" customHeight="1" x14ac:dyDescent="0.4">
      <c r="A363" s="7">
        <v>43220</v>
      </c>
      <c r="B363" s="97"/>
      <c r="C363" s="89"/>
      <c r="D363" s="12" t="s">
        <v>226</v>
      </c>
      <c r="E363" s="13">
        <v>1119228</v>
      </c>
      <c r="F363" s="25" t="s">
        <v>485</v>
      </c>
    </row>
    <row r="364" spans="1:6" ht="15" customHeight="1" x14ac:dyDescent="0.4">
      <c r="A364" s="7">
        <v>43221</v>
      </c>
      <c r="B364" s="97"/>
      <c r="C364" s="89"/>
      <c r="D364" s="18" t="s">
        <v>227</v>
      </c>
      <c r="E364" s="19">
        <v>741752</v>
      </c>
      <c r="F364" s="33" t="s">
        <v>485</v>
      </c>
    </row>
    <row r="365" spans="1:6" ht="15" customHeight="1" x14ac:dyDescent="0.4">
      <c r="A365" s="7"/>
      <c r="B365" s="97"/>
      <c r="C365" s="95"/>
      <c r="D365" s="51">
        <f>+COUNTA(D347:D364)</f>
        <v>18</v>
      </c>
      <c r="E365" s="17">
        <f>SUM(E347:E364)</f>
        <v>3775450</v>
      </c>
      <c r="F365" s="72">
        <f>SUMIF(F347:F364,"市内",E347:E364)</f>
        <v>3520250</v>
      </c>
    </row>
    <row r="366" spans="1:6" ht="15" customHeight="1" x14ac:dyDescent="0.4">
      <c r="A366" s="7">
        <v>43095</v>
      </c>
      <c r="B366" s="97"/>
      <c r="C366" s="94" t="s">
        <v>511</v>
      </c>
      <c r="D366" s="27" t="s">
        <v>219</v>
      </c>
      <c r="E366" s="28">
        <v>85800</v>
      </c>
      <c r="F366" s="34" t="s">
        <v>485</v>
      </c>
    </row>
    <row r="367" spans="1:6" ht="15" customHeight="1" x14ac:dyDescent="0.4">
      <c r="A367" s="7">
        <v>43096</v>
      </c>
      <c r="B367" s="97"/>
      <c r="C367" s="89"/>
      <c r="D367" s="12" t="s">
        <v>220</v>
      </c>
      <c r="E367" s="13">
        <v>22000</v>
      </c>
      <c r="F367" s="25" t="s">
        <v>485</v>
      </c>
    </row>
    <row r="368" spans="1:6" ht="15" customHeight="1" x14ac:dyDescent="0.4">
      <c r="A368" s="7">
        <v>43098</v>
      </c>
      <c r="B368" s="97"/>
      <c r="C368" s="89"/>
      <c r="D368" s="12" t="s">
        <v>221</v>
      </c>
      <c r="E368" s="13">
        <v>18700</v>
      </c>
      <c r="F368" s="25" t="s">
        <v>485</v>
      </c>
    </row>
    <row r="369" spans="1:6" ht="15" customHeight="1" x14ac:dyDescent="0.4">
      <c r="A369" s="7">
        <v>43100</v>
      </c>
      <c r="B369" s="97"/>
      <c r="C369" s="89"/>
      <c r="D369" s="12" t="s">
        <v>222</v>
      </c>
      <c r="E369" s="13">
        <v>38500</v>
      </c>
      <c r="F369" s="25" t="s">
        <v>485</v>
      </c>
    </row>
    <row r="370" spans="1:6" ht="15" customHeight="1" x14ac:dyDescent="0.4">
      <c r="A370" s="7">
        <v>48206</v>
      </c>
      <c r="B370" s="97"/>
      <c r="C370" s="89"/>
      <c r="D370" s="12" t="s">
        <v>416</v>
      </c>
      <c r="E370" s="13">
        <v>64020</v>
      </c>
      <c r="F370" s="25" t="s">
        <v>485</v>
      </c>
    </row>
    <row r="371" spans="1:6" ht="15" customHeight="1" x14ac:dyDescent="0.4">
      <c r="A371" s="7">
        <v>43209</v>
      </c>
      <c r="B371" s="97"/>
      <c r="C371" s="89"/>
      <c r="D371" s="12" t="s">
        <v>223</v>
      </c>
      <c r="E371" s="13">
        <v>957000</v>
      </c>
      <c r="F371" s="25" t="s">
        <v>485</v>
      </c>
    </row>
    <row r="372" spans="1:6" ht="15" customHeight="1" x14ac:dyDescent="0.4">
      <c r="A372" s="7">
        <v>43303</v>
      </c>
      <c r="B372" s="97"/>
      <c r="C372" s="89"/>
      <c r="D372" s="12" t="s">
        <v>260</v>
      </c>
      <c r="E372" s="13">
        <v>141900</v>
      </c>
      <c r="F372" s="25" t="s">
        <v>485</v>
      </c>
    </row>
    <row r="373" spans="1:6" ht="15" customHeight="1" x14ac:dyDescent="0.4">
      <c r="A373" s="7">
        <v>43351</v>
      </c>
      <c r="B373" s="97"/>
      <c r="C373" s="89"/>
      <c r="D373" s="12" t="s">
        <v>278</v>
      </c>
      <c r="E373" s="13">
        <v>23100</v>
      </c>
      <c r="F373" s="25"/>
    </row>
    <row r="374" spans="1:6" ht="15" customHeight="1" x14ac:dyDescent="0.4">
      <c r="A374" s="7">
        <v>43394</v>
      </c>
      <c r="B374" s="97"/>
      <c r="C374" s="89"/>
      <c r="D374" s="12" t="s">
        <v>294</v>
      </c>
      <c r="E374" s="13">
        <v>43340</v>
      </c>
      <c r="F374" s="25"/>
    </row>
    <row r="375" spans="1:6" ht="15" customHeight="1" x14ac:dyDescent="0.4">
      <c r="A375" s="7">
        <v>43387</v>
      </c>
      <c r="B375" s="97"/>
      <c r="C375" s="89"/>
      <c r="D375" s="12" t="s">
        <v>289</v>
      </c>
      <c r="E375" s="13">
        <v>58300</v>
      </c>
      <c r="F375" s="25" t="s">
        <v>485</v>
      </c>
    </row>
    <row r="376" spans="1:6" ht="15" customHeight="1" x14ac:dyDescent="0.4">
      <c r="A376" s="7">
        <v>43282</v>
      </c>
      <c r="B376" s="97"/>
      <c r="C376" s="89"/>
      <c r="D376" s="12" t="s">
        <v>250</v>
      </c>
      <c r="E376" s="13">
        <v>34100</v>
      </c>
      <c r="F376" s="25" t="s">
        <v>485</v>
      </c>
    </row>
    <row r="377" spans="1:6" ht="15" customHeight="1" x14ac:dyDescent="0.4">
      <c r="A377" s="7">
        <v>43414</v>
      </c>
      <c r="B377" s="97"/>
      <c r="C377" s="89"/>
      <c r="D377" s="18" t="s">
        <v>308</v>
      </c>
      <c r="E377" s="19">
        <v>24200</v>
      </c>
      <c r="F377" s="33" t="s">
        <v>485</v>
      </c>
    </row>
    <row r="378" spans="1:6" ht="15" customHeight="1" x14ac:dyDescent="0.4">
      <c r="A378" s="7"/>
      <c r="B378" s="97"/>
      <c r="C378" s="95"/>
      <c r="D378" s="51">
        <f>+COUNTA(D366:D377)</f>
        <v>12</v>
      </c>
      <c r="E378" s="17">
        <f>SUM(E366:E377)</f>
        <v>1510960</v>
      </c>
      <c r="F378" s="72">
        <f>SUMIF(F366:F377,"市内",E366:E377)</f>
        <v>1444520</v>
      </c>
    </row>
    <row r="379" spans="1:6" ht="15" customHeight="1" x14ac:dyDescent="0.4">
      <c r="A379" s="7">
        <v>45475</v>
      </c>
      <c r="B379" s="97"/>
      <c r="C379" s="94" t="s">
        <v>512</v>
      </c>
      <c r="D379" s="27" t="s">
        <v>310</v>
      </c>
      <c r="E379" s="28">
        <v>18700</v>
      </c>
      <c r="F379" s="34" t="s">
        <v>485</v>
      </c>
    </row>
    <row r="380" spans="1:6" ht="15" customHeight="1" x14ac:dyDescent="0.4">
      <c r="A380" s="7">
        <v>45477</v>
      </c>
      <c r="B380" s="97"/>
      <c r="C380" s="89"/>
      <c r="D380" s="12" t="s">
        <v>311</v>
      </c>
      <c r="E380" s="13">
        <v>4400</v>
      </c>
      <c r="F380" s="25" t="s">
        <v>485</v>
      </c>
    </row>
    <row r="381" spans="1:6" ht="15" customHeight="1" x14ac:dyDescent="0.4">
      <c r="A381" s="7">
        <v>45480</v>
      </c>
      <c r="B381" s="97"/>
      <c r="C381" s="89"/>
      <c r="D381" s="12" t="s">
        <v>312</v>
      </c>
      <c r="E381" s="13">
        <v>15400</v>
      </c>
      <c r="F381" s="25" t="s">
        <v>485</v>
      </c>
    </row>
    <row r="382" spans="1:6" ht="15" customHeight="1" x14ac:dyDescent="0.4">
      <c r="A382" s="7">
        <v>45482</v>
      </c>
      <c r="B382" s="97"/>
      <c r="C382" s="89"/>
      <c r="D382" s="12" t="s">
        <v>313</v>
      </c>
      <c r="E382" s="13">
        <v>4400</v>
      </c>
      <c r="F382" s="25" t="s">
        <v>485</v>
      </c>
    </row>
    <row r="383" spans="1:6" ht="15" customHeight="1" x14ac:dyDescent="0.4">
      <c r="A383" s="7">
        <v>45484</v>
      </c>
      <c r="B383" s="97"/>
      <c r="C383" s="89"/>
      <c r="D383" s="12" t="s">
        <v>314</v>
      </c>
      <c r="E383" s="13">
        <v>15950</v>
      </c>
      <c r="F383" s="25" t="s">
        <v>485</v>
      </c>
    </row>
    <row r="384" spans="1:6" ht="15" customHeight="1" x14ac:dyDescent="0.4">
      <c r="A384" s="7">
        <v>45486</v>
      </c>
      <c r="B384" s="97"/>
      <c r="C384" s="89"/>
      <c r="D384" s="12" t="s">
        <v>315</v>
      </c>
      <c r="E384" s="13">
        <v>34650</v>
      </c>
      <c r="F384" s="25"/>
    </row>
    <row r="385" spans="1:6" ht="15" customHeight="1" x14ac:dyDescent="0.4">
      <c r="A385" s="7">
        <v>45488</v>
      </c>
      <c r="B385" s="97"/>
      <c r="C385" s="89"/>
      <c r="D385" s="12" t="s">
        <v>316</v>
      </c>
      <c r="E385" s="13">
        <v>16962</v>
      </c>
      <c r="F385" s="25" t="s">
        <v>485</v>
      </c>
    </row>
    <row r="386" spans="1:6" ht="15" customHeight="1" x14ac:dyDescent="0.4">
      <c r="A386" s="7">
        <v>45492</v>
      </c>
      <c r="B386" s="97"/>
      <c r="C386" s="89"/>
      <c r="D386" s="12" t="s">
        <v>317</v>
      </c>
      <c r="E386" s="13">
        <v>9020</v>
      </c>
      <c r="F386" s="25" t="s">
        <v>485</v>
      </c>
    </row>
    <row r="387" spans="1:6" ht="15" customHeight="1" x14ac:dyDescent="0.4">
      <c r="A387" s="7">
        <v>45494</v>
      </c>
      <c r="B387" s="97"/>
      <c r="C387" s="89"/>
      <c r="D387" s="12" t="s">
        <v>318</v>
      </c>
      <c r="E387" s="13">
        <v>6600</v>
      </c>
      <c r="F387" s="25" t="s">
        <v>485</v>
      </c>
    </row>
    <row r="388" spans="1:6" ht="15" customHeight="1" x14ac:dyDescent="0.4">
      <c r="A388" s="7">
        <v>45498</v>
      </c>
      <c r="B388" s="97"/>
      <c r="C388" s="89"/>
      <c r="D388" s="12" t="s">
        <v>319</v>
      </c>
      <c r="E388" s="13">
        <v>84700</v>
      </c>
      <c r="F388" s="25" t="s">
        <v>485</v>
      </c>
    </row>
    <row r="389" spans="1:6" ht="15" customHeight="1" x14ac:dyDescent="0.4">
      <c r="A389" s="7">
        <v>45500</v>
      </c>
      <c r="B389" s="97"/>
      <c r="C389" s="89"/>
      <c r="D389" s="12" t="s">
        <v>320</v>
      </c>
      <c r="E389" s="13">
        <v>8437</v>
      </c>
      <c r="F389" s="25" t="s">
        <v>485</v>
      </c>
    </row>
    <row r="390" spans="1:6" ht="15" customHeight="1" x14ac:dyDescent="0.4">
      <c r="A390" s="7">
        <v>45502</v>
      </c>
      <c r="B390" s="97"/>
      <c r="C390" s="89"/>
      <c r="D390" s="12" t="s">
        <v>321</v>
      </c>
      <c r="E390" s="13">
        <v>19360</v>
      </c>
      <c r="F390" s="25" t="s">
        <v>485</v>
      </c>
    </row>
    <row r="391" spans="1:6" ht="15" customHeight="1" x14ac:dyDescent="0.4">
      <c r="A391" s="7">
        <v>45504</v>
      </c>
      <c r="B391" s="97"/>
      <c r="C391" s="89"/>
      <c r="D391" s="12" t="s">
        <v>310</v>
      </c>
      <c r="E391" s="13">
        <v>18700</v>
      </c>
      <c r="F391" s="25" t="s">
        <v>485</v>
      </c>
    </row>
    <row r="392" spans="1:6" ht="15" customHeight="1" x14ac:dyDescent="0.4">
      <c r="A392" s="7">
        <v>45506</v>
      </c>
      <c r="B392" s="97"/>
      <c r="C392" s="89"/>
      <c r="D392" s="12" t="s">
        <v>315</v>
      </c>
      <c r="E392" s="13">
        <v>64900</v>
      </c>
      <c r="F392" s="25"/>
    </row>
    <row r="393" spans="1:6" ht="15" customHeight="1" x14ac:dyDescent="0.4">
      <c r="A393" s="7">
        <v>45508</v>
      </c>
      <c r="B393" s="97"/>
      <c r="C393" s="89"/>
      <c r="D393" s="12" t="s">
        <v>322</v>
      </c>
      <c r="E393" s="13">
        <v>6600</v>
      </c>
      <c r="F393" s="25" t="s">
        <v>485</v>
      </c>
    </row>
    <row r="394" spans="1:6" ht="15" customHeight="1" x14ac:dyDescent="0.4">
      <c r="A394" s="7">
        <v>45512</v>
      </c>
      <c r="B394" s="97"/>
      <c r="C394" s="89"/>
      <c r="D394" s="12" t="s">
        <v>323</v>
      </c>
      <c r="E394" s="13">
        <v>93500</v>
      </c>
      <c r="F394" s="25" t="s">
        <v>485</v>
      </c>
    </row>
    <row r="395" spans="1:6" ht="15" customHeight="1" x14ac:dyDescent="0.4">
      <c r="A395" s="7">
        <v>45514</v>
      </c>
      <c r="B395" s="97"/>
      <c r="C395" s="89"/>
      <c r="D395" s="12" t="s">
        <v>324</v>
      </c>
      <c r="E395" s="13">
        <v>4345</v>
      </c>
      <c r="F395" s="25" t="s">
        <v>485</v>
      </c>
    </row>
    <row r="396" spans="1:6" ht="15" customHeight="1" x14ac:dyDescent="0.4">
      <c r="A396" s="7">
        <v>45516</v>
      </c>
      <c r="B396" s="97"/>
      <c r="C396" s="89"/>
      <c r="D396" s="12" t="s">
        <v>325</v>
      </c>
      <c r="E396" s="13">
        <v>13200</v>
      </c>
      <c r="F396" s="25"/>
    </row>
    <row r="397" spans="1:6" ht="15" customHeight="1" x14ac:dyDescent="0.4">
      <c r="A397" s="7">
        <v>45518</v>
      </c>
      <c r="B397" s="97"/>
      <c r="C397" s="89"/>
      <c r="D397" s="12" t="s">
        <v>326</v>
      </c>
      <c r="E397" s="13">
        <v>9900</v>
      </c>
      <c r="F397" s="25" t="s">
        <v>485</v>
      </c>
    </row>
    <row r="398" spans="1:6" ht="15" customHeight="1" x14ac:dyDescent="0.4">
      <c r="A398" s="7">
        <v>45520</v>
      </c>
      <c r="B398" s="97"/>
      <c r="C398" s="89"/>
      <c r="D398" s="12" t="s">
        <v>327</v>
      </c>
      <c r="E398" s="13">
        <v>86900</v>
      </c>
      <c r="F398" s="25" t="s">
        <v>485</v>
      </c>
    </row>
    <row r="399" spans="1:6" ht="15" customHeight="1" x14ac:dyDescent="0.4">
      <c r="A399" s="7">
        <v>45522</v>
      </c>
      <c r="B399" s="97"/>
      <c r="C399" s="89"/>
      <c r="D399" s="12" t="s">
        <v>328</v>
      </c>
      <c r="E399" s="13">
        <v>38500</v>
      </c>
      <c r="F399" s="25" t="s">
        <v>485</v>
      </c>
    </row>
    <row r="400" spans="1:6" ht="15" customHeight="1" x14ac:dyDescent="0.4">
      <c r="A400" s="7">
        <v>45524</v>
      </c>
      <c r="B400" s="97"/>
      <c r="C400" s="89"/>
      <c r="D400" s="12" t="s">
        <v>317</v>
      </c>
      <c r="E400" s="13">
        <v>9350</v>
      </c>
      <c r="F400" s="25" t="s">
        <v>485</v>
      </c>
    </row>
    <row r="401" spans="1:6" ht="15" customHeight="1" x14ac:dyDescent="0.4">
      <c r="A401" s="7">
        <v>45526</v>
      </c>
      <c r="B401" s="97"/>
      <c r="C401" s="89"/>
      <c r="D401" s="12" t="s">
        <v>329</v>
      </c>
      <c r="E401" s="13">
        <v>20350</v>
      </c>
      <c r="F401" s="25" t="s">
        <v>485</v>
      </c>
    </row>
    <row r="402" spans="1:6" ht="15" customHeight="1" x14ac:dyDescent="0.4">
      <c r="A402" s="7">
        <v>45528</v>
      </c>
      <c r="B402" s="97"/>
      <c r="C402" s="89"/>
      <c r="D402" s="12" t="s">
        <v>330</v>
      </c>
      <c r="E402" s="13">
        <v>93500</v>
      </c>
      <c r="F402" s="25" t="s">
        <v>485</v>
      </c>
    </row>
    <row r="403" spans="1:6" ht="15" customHeight="1" x14ac:dyDescent="0.4">
      <c r="A403" s="7">
        <v>45530</v>
      </c>
      <c r="B403" s="97"/>
      <c r="C403" s="89"/>
      <c r="D403" s="12" t="s">
        <v>315</v>
      </c>
      <c r="E403" s="13">
        <v>64900</v>
      </c>
      <c r="F403" s="25"/>
    </row>
    <row r="404" spans="1:6" ht="15" customHeight="1" x14ac:dyDescent="0.4">
      <c r="A404" s="7">
        <v>45534</v>
      </c>
      <c r="B404" s="97"/>
      <c r="C404" s="89"/>
      <c r="D404" s="12" t="s">
        <v>331</v>
      </c>
      <c r="E404" s="13">
        <v>35475</v>
      </c>
      <c r="F404" s="25" t="s">
        <v>485</v>
      </c>
    </row>
    <row r="405" spans="1:6" ht="15" customHeight="1" x14ac:dyDescent="0.4">
      <c r="A405" s="7">
        <v>45536</v>
      </c>
      <c r="B405" s="97"/>
      <c r="C405" s="89"/>
      <c r="D405" s="12" t="s">
        <v>332</v>
      </c>
      <c r="E405" s="13">
        <v>37400</v>
      </c>
      <c r="F405" s="25" t="s">
        <v>485</v>
      </c>
    </row>
    <row r="406" spans="1:6" ht="15" customHeight="1" x14ac:dyDescent="0.4">
      <c r="A406" s="7">
        <v>37945</v>
      </c>
      <c r="B406" s="97"/>
      <c r="C406" s="89"/>
      <c r="D406" s="12" t="s">
        <v>30</v>
      </c>
      <c r="E406" s="13">
        <v>1187340</v>
      </c>
      <c r="F406" s="25" t="s">
        <v>485</v>
      </c>
    </row>
    <row r="407" spans="1:6" ht="15" customHeight="1" x14ac:dyDescent="0.4">
      <c r="A407" s="7">
        <v>46768</v>
      </c>
      <c r="B407" s="97"/>
      <c r="C407" s="89"/>
      <c r="D407" s="12" t="s">
        <v>409</v>
      </c>
      <c r="E407" s="13">
        <v>99000</v>
      </c>
      <c r="F407" s="25" t="s">
        <v>485</v>
      </c>
    </row>
    <row r="408" spans="1:6" ht="15" customHeight="1" x14ac:dyDescent="0.4">
      <c r="A408" s="7">
        <v>46704</v>
      </c>
      <c r="B408" s="97"/>
      <c r="C408" s="89"/>
      <c r="D408" s="12" t="s">
        <v>386</v>
      </c>
      <c r="E408" s="13">
        <v>1029600</v>
      </c>
      <c r="F408" s="25" t="s">
        <v>485</v>
      </c>
    </row>
    <row r="409" spans="1:6" ht="15" customHeight="1" x14ac:dyDescent="0.4">
      <c r="A409" s="7">
        <v>46690</v>
      </c>
      <c r="B409" s="97"/>
      <c r="C409" s="89"/>
      <c r="D409" s="12" t="s">
        <v>381</v>
      </c>
      <c r="E409" s="13">
        <v>616000</v>
      </c>
      <c r="F409" s="25" t="s">
        <v>485</v>
      </c>
    </row>
    <row r="410" spans="1:6" ht="15" customHeight="1" x14ac:dyDescent="0.4">
      <c r="A410" s="7">
        <v>46716</v>
      </c>
      <c r="B410" s="97"/>
      <c r="C410" s="89"/>
      <c r="D410" s="12" t="s">
        <v>387</v>
      </c>
      <c r="E410" s="13">
        <v>126500</v>
      </c>
      <c r="F410" s="25" t="s">
        <v>485</v>
      </c>
    </row>
    <row r="411" spans="1:6" ht="15" customHeight="1" x14ac:dyDescent="0.4">
      <c r="A411" s="7">
        <v>46772</v>
      </c>
      <c r="B411" s="97"/>
      <c r="C411" s="89"/>
      <c r="D411" s="12" t="s">
        <v>413</v>
      </c>
      <c r="E411" s="13">
        <v>22000</v>
      </c>
      <c r="F411" s="25" t="s">
        <v>485</v>
      </c>
    </row>
    <row r="412" spans="1:6" ht="15" customHeight="1" x14ac:dyDescent="0.4">
      <c r="A412" s="7">
        <v>46722</v>
      </c>
      <c r="B412" s="97"/>
      <c r="C412" s="89"/>
      <c r="D412" s="18" t="s">
        <v>391</v>
      </c>
      <c r="E412" s="19">
        <v>297000</v>
      </c>
      <c r="F412" s="33" t="s">
        <v>485</v>
      </c>
    </row>
    <row r="413" spans="1:6" ht="15" customHeight="1" x14ac:dyDescent="0.4">
      <c r="A413" s="7"/>
      <c r="B413" s="97"/>
      <c r="C413" s="95"/>
      <c r="D413" s="51">
        <f>+COUNTA(D379:D412)</f>
        <v>34</v>
      </c>
      <c r="E413" s="17">
        <f>SUM(E379:E412)</f>
        <v>4213539</v>
      </c>
      <c r="F413" s="72">
        <f>SUMIF(F379:F412,"市内",E379:E412)</f>
        <v>4035889</v>
      </c>
    </row>
    <row r="414" spans="1:6" ht="15" customHeight="1" x14ac:dyDescent="0.4">
      <c r="A414" s="7">
        <v>45741</v>
      </c>
      <c r="B414" s="97"/>
      <c r="C414" s="94" t="s">
        <v>514</v>
      </c>
      <c r="D414" s="27" t="s">
        <v>333</v>
      </c>
      <c r="E414" s="28">
        <v>10670</v>
      </c>
      <c r="F414" s="34" t="s">
        <v>485</v>
      </c>
    </row>
    <row r="415" spans="1:6" ht="15" customHeight="1" x14ac:dyDescent="0.4">
      <c r="A415" s="7">
        <v>45742</v>
      </c>
      <c r="B415" s="97"/>
      <c r="C415" s="89"/>
      <c r="D415" s="12" t="s">
        <v>334</v>
      </c>
      <c r="E415" s="13">
        <v>4950</v>
      </c>
      <c r="F415" s="25" t="s">
        <v>485</v>
      </c>
    </row>
    <row r="416" spans="1:6" ht="15" customHeight="1" x14ac:dyDescent="0.4">
      <c r="A416" s="7">
        <v>45744</v>
      </c>
      <c r="B416" s="97"/>
      <c r="C416" s="89"/>
      <c r="D416" s="12" t="s">
        <v>335</v>
      </c>
      <c r="E416" s="13">
        <v>42680</v>
      </c>
      <c r="F416" s="25" t="s">
        <v>485</v>
      </c>
    </row>
    <row r="417" spans="1:6" ht="15" customHeight="1" x14ac:dyDescent="0.4">
      <c r="A417" s="7">
        <v>45746</v>
      </c>
      <c r="B417" s="97"/>
      <c r="C417" s="89"/>
      <c r="D417" s="12" t="s">
        <v>336</v>
      </c>
      <c r="E417" s="13">
        <v>4400</v>
      </c>
      <c r="F417" s="25" t="s">
        <v>485</v>
      </c>
    </row>
    <row r="418" spans="1:6" ht="15" customHeight="1" x14ac:dyDescent="0.4">
      <c r="A418" s="7">
        <v>45748</v>
      </c>
      <c r="B418" s="97"/>
      <c r="C418" s="89"/>
      <c r="D418" s="12" t="s">
        <v>337</v>
      </c>
      <c r="E418" s="13">
        <v>34760</v>
      </c>
      <c r="F418" s="25" t="s">
        <v>485</v>
      </c>
    </row>
    <row r="419" spans="1:6" ht="15" customHeight="1" x14ac:dyDescent="0.4">
      <c r="A419" s="7">
        <v>45754</v>
      </c>
      <c r="B419" s="97"/>
      <c r="C419" s="89"/>
      <c r="D419" s="12" t="s">
        <v>338</v>
      </c>
      <c r="E419" s="13">
        <v>3850</v>
      </c>
      <c r="F419" s="25" t="s">
        <v>485</v>
      </c>
    </row>
    <row r="420" spans="1:6" ht="15" customHeight="1" x14ac:dyDescent="0.4">
      <c r="A420" s="7">
        <v>45756</v>
      </c>
      <c r="B420" s="97"/>
      <c r="C420" s="89"/>
      <c r="D420" s="12" t="s">
        <v>339</v>
      </c>
      <c r="E420" s="13">
        <v>23760</v>
      </c>
      <c r="F420" s="25" t="s">
        <v>485</v>
      </c>
    </row>
    <row r="421" spans="1:6" ht="15" customHeight="1" x14ac:dyDescent="0.4">
      <c r="A421" s="7">
        <v>46718</v>
      </c>
      <c r="B421" s="97"/>
      <c r="C421" s="89"/>
      <c r="D421" s="12" t="s">
        <v>389</v>
      </c>
      <c r="E421" s="13">
        <v>77000</v>
      </c>
      <c r="F421" s="25" t="s">
        <v>485</v>
      </c>
    </row>
    <row r="422" spans="1:6" ht="15" customHeight="1" x14ac:dyDescent="0.4">
      <c r="A422" s="7">
        <v>46744</v>
      </c>
      <c r="B422" s="97"/>
      <c r="C422" s="89"/>
      <c r="D422" s="12" t="s">
        <v>389</v>
      </c>
      <c r="E422" s="13">
        <v>18370</v>
      </c>
      <c r="F422" s="25" t="s">
        <v>485</v>
      </c>
    </row>
    <row r="423" spans="1:6" ht="15" customHeight="1" x14ac:dyDescent="0.4">
      <c r="A423" s="7">
        <v>46751</v>
      </c>
      <c r="B423" s="97"/>
      <c r="C423" s="89"/>
      <c r="D423" s="12" t="s">
        <v>403</v>
      </c>
      <c r="E423" s="13">
        <v>440000</v>
      </c>
      <c r="F423" s="25" t="s">
        <v>485</v>
      </c>
    </row>
    <row r="424" spans="1:6" ht="15" customHeight="1" x14ac:dyDescent="0.4">
      <c r="A424" s="7">
        <v>46766</v>
      </c>
      <c r="B424" s="97"/>
      <c r="C424" s="89"/>
      <c r="D424" s="12" t="s">
        <v>408</v>
      </c>
      <c r="E424" s="13">
        <v>170203</v>
      </c>
      <c r="F424" s="25" t="s">
        <v>485</v>
      </c>
    </row>
    <row r="425" spans="1:6" ht="15" customHeight="1" x14ac:dyDescent="0.4">
      <c r="A425" s="7">
        <v>46759</v>
      </c>
      <c r="B425" s="97"/>
      <c r="C425" s="89"/>
      <c r="D425" s="18" t="s">
        <v>405</v>
      </c>
      <c r="E425" s="19">
        <v>448800</v>
      </c>
      <c r="F425" s="33" t="s">
        <v>485</v>
      </c>
    </row>
    <row r="426" spans="1:6" ht="15" customHeight="1" x14ac:dyDescent="0.4">
      <c r="A426" s="7"/>
      <c r="B426" s="97"/>
      <c r="C426" s="95"/>
      <c r="D426" s="51">
        <f>+COUNTA(D414:D425)</f>
        <v>12</v>
      </c>
      <c r="E426" s="17">
        <f>SUM(E414:E425)</f>
        <v>1279443</v>
      </c>
      <c r="F426" s="72">
        <f>SUMIF(F414:F425,"市内",E414:E425)</f>
        <v>1279443</v>
      </c>
    </row>
    <row r="427" spans="1:6" ht="15" customHeight="1" x14ac:dyDescent="0.4">
      <c r="A427" s="7">
        <v>45925</v>
      </c>
      <c r="B427" s="97"/>
      <c r="C427" s="94" t="s">
        <v>513</v>
      </c>
      <c r="D427" s="27" t="s">
        <v>340</v>
      </c>
      <c r="E427" s="28">
        <v>9900</v>
      </c>
      <c r="F427" s="34" t="s">
        <v>485</v>
      </c>
    </row>
    <row r="428" spans="1:6" ht="15" customHeight="1" x14ac:dyDescent="0.4">
      <c r="A428" s="7">
        <v>46745</v>
      </c>
      <c r="B428" s="97"/>
      <c r="C428" s="89"/>
      <c r="D428" s="12" t="s">
        <v>400</v>
      </c>
      <c r="E428" s="13">
        <v>194700</v>
      </c>
      <c r="F428" s="25"/>
    </row>
    <row r="429" spans="1:6" ht="15" customHeight="1" x14ac:dyDescent="0.4">
      <c r="A429" s="7">
        <v>46765</v>
      </c>
      <c r="B429" s="97"/>
      <c r="C429" s="89"/>
      <c r="D429" s="12" t="s">
        <v>407</v>
      </c>
      <c r="E429" s="13">
        <v>57310</v>
      </c>
      <c r="F429" s="25" t="s">
        <v>485</v>
      </c>
    </row>
    <row r="430" spans="1:6" ht="15" customHeight="1" x14ac:dyDescent="0.4">
      <c r="A430" s="7">
        <v>46769</v>
      </c>
      <c r="B430" s="97"/>
      <c r="C430" s="89"/>
      <c r="D430" s="18" t="s">
        <v>410</v>
      </c>
      <c r="E430" s="19">
        <v>21780</v>
      </c>
      <c r="F430" s="33" t="s">
        <v>485</v>
      </c>
    </row>
    <row r="431" spans="1:6" ht="15" customHeight="1" x14ac:dyDescent="0.4">
      <c r="A431" s="7"/>
      <c r="B431" s="97"/>
      <c r="C431" s="95"/>
      <c r="D431" s="51">
        <f>+COUNTA(D427:D430)</f>
        <v>4</v>
      </c>
      <c r="E431" s="17">
        <f>SUM(E427:E430)</f>
        <v>283690</v>
      </c>
      <c r="F431" s="72">
        <f>SUMIF(F427:F430,"市内",E427:E430)</f>
        <v>88990</v>
      </c>
    </row>
    <row r="432" spans="1:6" ht="15" customHeight="1" x14ac:dyDescent="0.4">
      <c r="A432" s="7">
        <v>46120</v>
      </c>
      <c r="B432" s="97"/>
      <c r="C432" s="94" t="s">
        <v>515</v>
      </c>
      <c r="D432" s="27" t="s">
        <v>341</v>
      </c>
      <c r="E432" s="28">
        <v>61270</v>
      </c>
      <c r="F432" s="34" t="s">
        <v>485</v>
      </c>
    </row>
    <row r="433" spans="1:6" ht="15" customHeight="1" x14ac:dyDescent="0.4">
      <c r="A433" s="7">
        <v>46125</v>
      </c>
      <c r="B433" s="97"/>
      <c r="C433" s="89"/>
      <c r="D433" s="12" t="s">
        <v>342</v>
      </c>
      <c r="E433" s="13">
        <v>96250</v>
      </c>
      <c r="F433" s="25" t="s">
        <v>485</v>
      </c>
    </row>
    <row r="434" spans="1:6" ht="15" customHeight="1" x14ac:dyDescent="0.4">
      <c r="A434" s="7">
        <v>46128</v>
      </c>
      <c r="B434" s="97"/>
      <c r="C434" s="89"/>
      <c r="D434" s="12" t="s">
        <v>343</v>
      </c>
      <c r="E434" s="13">
        <v>4884</v>
      </c>
      <c r="F434" s="25" t="s">
        <v>485</v>
      </c>
    </row>
    <row r="435" spans="1:6" ht="15" customHeight="1" x14ac:dyDescent="0.4">
      <c r="A435" s="7">
        <v>46129</v>
      </c>
      <c r="B435" s="97"/>
      <c r="C435" s="89"/>
      <c r="D435" s="12" t="s">
        <v>344</v>
      </c>
      <c r="E435" s="13">
        <v>46200</v>
      </c>
      <c r="F435" s="25" t="s">
        <v>485</v>
      </c>
    </row>
    <row r="436" spans="1:6" ht="15" customHeight="1" x14ac:dyDescent="0.4">
      <c r="A436" s="7">
        <v>46130</v>
      </c>
      <c r="B436" s="97"/>
      <c r="C436" s="89"/>
      <c r="D436" s="12" t="s">
        <v>345</v>
      </c>
      <c r="E436" s="13">
        <v>15400</v>
      </c>
      <c r="F436" s="25" t="s">
        <v>485</v>
      </c>
    </row>
    <row r="437" spans="1:6" ht="15" customHeight="1" x14ac:dyDescent="0.4">
      <c r="A437" s="7">
        <v>46132</v>
      </c>
      <c r="B437" s="97"/>
      <c r="C437" s="89"/>
      <c r="D437" s="12" t="s">
        <v>346</v>
      </c>
      <c r="E437" s="13">
        <v>49500</v>
      </c>
      <c r="F437" s="25" t="s">
        <v>485</v>
      </c>
    </row>
    <row r="438" spans="1:6" ht="15" customHeight="1" x14ac:dyDescent="0.4">
      <c r="A438" s="7">
        <v>46136</v>
      </c>
      <c r="B438" s="97"/>
      <c r="C438" s="89"/>
      <c r="D438" s="12" t="s">
        <v>347</v>
      </c>
      <c r="E438" s="13">
        <v>8591</v>
      </c>
      <c r="F438" s="25" t="s">
        <v>485</v>
      </c>
    </row>
    <row r="439" spans="1:6" ht="15" customHeight="1" x14ac:dyDescent="0.4">
      <c r="A439" s="7">
        <v>46138</v>
      </c>
      <c r="B439" s="97"/>
      <c r="C439" s="89"/>
      <c r="D439" s="12" t="s">
        <v>348</v>
      </c>
      <c r="E439" s="13">
        <v>8800</v>
      </c>
      <c r="F439" s="25" t="s">
        <v>485</v>
      </c>
    </row>
    <row r="440" spans="1:6" ht="15" customHeight="1" x14ac:dyDescent="0.4">
      <c r="A440" s="7">
        <v>46140</v>
      </c>
      <c r="B440" s="97"/>
      <c r="C440" s="89"/>
      <c r="D440" s="12" t="s">
        <v>349</v>
      </c>
      <c r="E440" s="13">
        <v>82500</v>
      </c>
      <c r="F440" s="25" t="s">
        <v>485</v>
      </c>
    </row>
    <row r="441" spans="1:6" ht="15" customHeight="1" x14ac:dyDescent="0.4">
      <c r="A441" s="7">
        <v>46143</v>
      </c>
      <c r="B441" s="97"/>
      <c r="C441" s="89"/>
      <c r="D441" s="12" t="s">
        <v>350</v>
      </c>
      <c r="E441" s="13">
        <v>5500</v>
      </c>
      <c r="F441" s="25" t="s">
        <v>485</v>
      </c>
    </row>
    <row r="442" spans="1:6" ht="15" customHeight="1" x14ac:dyDescent="0.4">
      <c r="A442" s="7">
        <v>46144</v>
      </c>
      <c r="B442" s="97"/>
      <c r="C442" s="89"/>
      <c r="D442" s="12" t="s">
        <v>351</v>
      </c>
      <c r="E442" s="13">
        <v>26400</v>
      </c>
      <c r="F442" s="25" t="s">
        <v>485</v>
      </c>
    </row>
    <row r="443" spans="1:6" ht="15" customHeight="1" x14ac:dyDescent="0.4">
      <c r="A443" s="7">
        <v>46148</v>
      </c>
      <c r="B443" s="97"/>
      <c r="C443" s="89"/>
      <c r="D443" s="12" t="s">
        <v>352</v>
      </c>
      <c r="E443" s="13">
        <v>18700</v>
      </c>
      <c r="F443" s="25" t="s">
        <v>485</v>
      </c>
    </row>
    <row r="444" spans="1:6" ht="15" customHeight="1" x14ac:dyDescent="0.4">
      <c r="A444" s="7">
        <v>46149</v>
      </c>
      <c r="B444" s="97"/>
      <c r="C444" s="89"/>
      <c r="D444" s="12" t="s">
        <v>353</v>
      </c>
      <c r="E444" s="13">
        <v>65780</v>
      </c>
      <c r="F444" s="25" t="s">
        <v>485</v>
      </c>
    </row>
    <row r="445" spans="1:6" ht="15" customHeight="1" x14ac:dyDescent="0.4">
      <c r="A445" s="7">
        <v>46150</v>
      </c>
      <c r="B445" s="97"/>
      <c r="C445" s="89"/>
      <c r="D445" s="12" t="s">
        <v>354</v>
      </c>
      <c r="E445" s="13">
        <v>19250</v>
      </c>
      <c r="F445" s="25" t="s">
        <v>485</v>
      </c>
    </row>
    <row r="446" spans="1:6" ht="15" customHeight="1" x14ac:dyDescent="0.4">
      <c r="A446" s="7">
        <v>46698</v>
      </c>
      <c r="B446" s="97"/>
      <c r="C446" s="89"/>
      <c r="D446" s="12" t="s">
        <v>384</v>
      </c>
      <c r="E446" s="13">
        <v>792036</v>
      </c>
      <c r="F446" s="25" t="s">
        <v>485</v>
      </c>
    </row>
    <row r="447" spans="1:6" ht="15" customHeight="1" x14ac:dyDescent="0.4">
      <c r="A447" s="7">
        <v>46770</v>
      </c>
      <c r="B447" s="97"/>
      <c r="C447" s="89"/>
      <c r="D447" s="12" t="s">
        <v>411</v>
      </c>
      <c r="E447" s="13">
        <v>59290</v>
      </c>
      <c r="F447" s="25" t="s">
        <v>485</v>
      </c>
    </row>
    <row r="448" spans="1:6" ht="15" customHeight="1" x14ac:dyDescent="0.4">
      <c r="A448" s="7">
        <v>46743</v>
      </c>
      <c r="B448" s="97"/>
      <c r="C448" s="89"/>
      <c r="D448" s="18" t="s">
        <v>399</v>
      </c>
      <c r="E448" s="19">
        <v>94660</v>
      </c>
      <c r="F448" s="33" t="s">
        <v>485</v>
      </c>
    </row>
    <row r="449" spans="1:6" ht="15" customHeight="1" x14ac:dyDescent="0.4">
      <c r="A449" s="7"/>
      <c r="B449" s="97"/>
      <c r="C449" s="95"/>
      <c r="D449" s="51">
        <f>+COUNTA(D432:D448)</f>
        <v>17</v>
      </c>
      <c r="E449" s="17">
        <f>SUM(E432:E448)</f>
        <v>1455011</v>
      </c>
      <c r="F449" s="72">
        <f>SUMIF(F432:F448,"市内",E432:E448)</f>
        <v>1455011</v>
      </c>
    </row>
    <row r="450" spans="1:6" ht="15" customHeight="1" x14ac:dyDescent="0.4">
      <c r="A450" s="7">
        <v>46359</v>
      </c>
      <c r="B450" s="97"/>
      <c r="C450" s="94" t="s">
        <v>516</v>
      </c>
      <c r="D450" s="27" t="s">
        <v>355</v>
      </c>
      <c r="E450" s="28">
        <v>4048</v>
      </c>
      <c r="F450" s="34" t="s">
        <v>485</v>
      </c>
    </row>
    <row r="451" spans="1:6" ht="15" customHeight="1" x14ac:dyDescent="0.4">
      <c r="A451" s="7">
        <v>46365</v>
      </c>
      <c r="B451" s="97"/>
      <c r="C451" s="89"/>
      <c r="D451" s="12" t="s">
        <v>356</v>
      </c>
      <c r="E451" s="13">
        <v>24800</v>
      </c>
      <c r="F451" s="25" t="s">
        <v>485</v>
      </c>
    </row>
    <row r="452" spans="1:6" ht="15" customHeight="1" x14ac:dyDescent="0.4">
      <c r="A452" s="7">
        <v>46366</v>
      </c>
      <c r="B452" s="97"/>
      <c r="C452" s="89"/>
      <c r="D452" s="12" t="s">
        <v>357</v>
      </c>
      <c r="E452" s="13">
        <v>22880</v>
      </c>
      <c r="F452" s="25" t="s">
        <v>485</v>
      </c>
    </row>
    <row r="453" spans="1:6" ht="15" customHeight="1" x14ac:dyDescent="0.4">
      <c r="A453" s="7">
        <v>46368</v>
      </c>
      <c r="B453" s="97"/>
      <c r="C453" s="89"/>
      <c r="D453" s="12" t="s">
        <v>358</v>
      </c>
      <c r="E453" s="13">
        <v>5500</v>
      </c>
      <c r="F453" s="25" t="s">
        <v>485</v>
      </c>
    </row>
    <row r="454" spans="1:6" ht="15" customHeight="1" x14ac:dyDescent="0.4">
      <c r="A454" s="7">
        <v>46373</v>
      </c>
      <c r="B454" s="97"/>
      <c r="C454" s="89"/>
      <c r="D454" s="12" t="s">
        <v>359</v>
      </c>
      <c r="E454" s="13">
        <v>22220</v>
      </c>
      <c r="F454" s="25" t="s">
        <v>485</v>
      </c>
    </row>
    <row r="455" spans="1:6" ht="15" customHeight="1" x14ac:dyDescent="0.4">
      <c r="A455" s="7">
        <v>46377</v>
      </c>
      <c r="B455" s="97"/>
      <c r="C455" s="89"/>
      <c r="D455" s="12" t="s">
        <v>360</v>
      </c>
      <c r="E455" s="13">
        <v>11000</v>
      </c>
      <c r="F455" s="25" t="s">
        <v>485</v>
      </c>
    </row>
    <row r="456" spans="1:6" ht="15" customHeight="1" x14ac:dyDescent="0.4">
      <c r="A456" s="7">
        <v>46378</v>
      </c>
      <c r="B456" s="97"/>
      <c r="C456" s="89"/>
      <c r="D456" s="12" t="s">
        <v>361</v>
      </c>
      <c r="E456" s="13">
        <v>14300</v>
      </c>
      <c r="F456" s="25" t="s">
        <v>485</v>
      </c>
    </row>
    <row r="457" spans="1:6" ht="15" customHeight="1" x14ac:dyDescent="0.4">
      <c r="A457" s="7">
        <v>46379</v>
      </c>
      <c r="B457" s="97"/>
      <c r="C457" s="89"/>
      <c r="D457" s="12" t="s">
        <v>362</v>
      </c>
      <c r="E457" s="13">
        <v>31680</v>
      </c>
      <c r="F457" s="25" t="s">
        <v>485</v>
      </c>
    </row>
    <row r="458" spans="1:6" ht="15" customHeight="1" x14ac:dyDescent="0.4">
      <c r="A458" s="7">
        <v>46383</v>
      </c>
      <c r="B458" s="97"/>
      <c r="C458" s="89"/>
      <c r="D458" s="12" t="s">
        <v>363</v>
      </c>
      <c r="E458" s="13">
        <v>50050</v>
      </c>
      <c r="F458" s="25" t="s">
        <v>485</v>
      </c>
    </row>
    <row r="459" spans="1:6" ht="15" customHeight="1" x14ac:dyDescent="0.4">
      <c r="A459" s="7">
        <v>46384</v>
      </c>
      <c r="B459" s="97"/>
      <c r="C459" s="89"/>
      <c r="D459" s="12" t="s">
        <v>364</v>
      </c>
      <c r="E459" s="13">
        <v>69245</v>
      </c>
      <c r="F459" s="25" t="s">
        <v>485</v>
      </c>
    </row>
    <row r="460" spans="1:6" ht="15" customHeight="1" x14ac:dyDescent="0.4">
      <c r="A460" s="7">
        <v>46389</v>
      </c>
      <c r="B460" s="97"/>
      <c r="C460" s="89"/>
      <c r="D460" s="12" t="s">
        <v>365</v>
      </c>
      <c r="E460" s="13">
        <v>22770</v>
      </c>
      <c r="F460" s="25" t="s">
        <v>485</v>
      </c>
    </row>
    <row r="461" spans="1:6" ht="15" customHeight="1" x14ac:dyDescent="0.4">
      <c r="A461" s="7">
        <v>46391</v>
      </c>
      <c r="B461" s="97"/>
      <c r="C461" s="89"/>
      <c r="D461" s="12" t="s">
        <v>366</v>
      </c>
      <c r="E461" s="13">
        <v>23100</v>
      </c>
      <c r="F461" s="25" t="s">
        <v>485</v>
      </c>
    </row>
    <row r="462" spans="1:6" ht="15" customHeight="1" x14ac:dyDescent="0.4">
      <c r="A462" s="7">
        <v>46393</v>
      </c>
      <c r="B462" s="97"/>
      <c r="C462" s="89"/>
      <c r="D462" s="12" t="s">
        <v>367</v>
      </c>
      <c r="E462" s="13">
        <v>24200</v>
      </c>
      <c r="F462" s="25" t="s">
        <v>485</v>
      </c>
    </row>
    <row r="463" spans="1:6" ht="15" customHeight="1" x14ac:dyDescent="0.4">
      <c r="A463" s="7">
        <v>46395</v>
      </c>
      <c r="B463" s="97"/>
      <c r="C463" s="89"/>
      <c r="D463" s="12" t="s">
        <v>368</v>
      </c>
      <c r="E463" s="13">
        <v>62260</v>
      </c>
      <c r="F463" s="25" t="s">
        <v>485</v>
      </c>
    </row>
    <row r="464" spans="1:6" ht="15" customHeight="1" x14ac:dyDescent="0.4">
      <c r="A464" s="7">
        <v>46405</v>
      </c>
      <c r="B464" s="97"/>
      <c r="C464" s="89"/>
      <c r="D464" s="12" t="s">
        <v>369</v>
      </c>
      <c r="E464" s="13">
        <v>4334</v>
      </c>
      <c r="F464" s="25" t="s">
        <v>485</v>
      </c>
    </row>
    <row r="465" spans="1:6" ht="15" customHeight="1" x14ac:dyDescent="0.4">
      <c r="A465" s="7">
        <v>46407</v>
      </c>
      <c r="B465" s="97"/>
      <c r="C465" s="89"/>
      <c r="D465" s="12" t="s">
        <v>370</v>
      </c>
      <c r="E465" s="13">
        <v>32000</v>
      </c>
      <c r="F465" s="25" t="s">
        <v>485</v>
      </c>
    </row>
    <row r="466" spans="1:6" ht="15" customHeight="1" x14ac:dyDescent="0.4">
      <c r="A466" s="7">
        <v>46408</v>
      </c>
      <c r="B466" s="97"/>
      <c r="C466" s="89"/>
      <c r="D466" s="12" t="s">
        <v>371</v>
      </c>
      <c r="E466" s="13">
        <v>13200</v>
      </c>
      <c r="F466" s="25" t="s">
        <v>485</v>
      </c>
    </row>
    <row r="467" spans="1:6" ht="15" customHeight="1" x14ac:dyDescent="0.4">
      <c r="A467" s="7">
        <v>37962</v>
      </c>
      <c r="B467" s="97"/>
      <c r="C467" s="89"/>
      <c r="D467" s="12" t="s">
        <v>33</v>
      </c>
      <c r="E467" s="13">
        <v>299750</v>
      </c>
      <c r="F467" s="25" t="s">
        <v>485</v>
      </c>
    </row>
    <row r="468" spans="1:6" ht="15" customHeight="1" x14ac:dyDescent="0.4">
      <c r="A468" s="7">
        <v>48201</v>
      </c>
      <c r="B468" s="97"/>
      <c r="C468" s="89"/>
      <c r="D468" s="12" t="s">
        <v>414</v>
      </c>
      <c r="E468" s="13">
        <v>655160</v>
      </c>
      <c r="F468" s="25" t="s">
        <v>485</v>
      </c>
    </row>
    <row r="469" spans="1:6" ht="15" customHeight="1" x14ac:dyDescent="0.4">
      <c r="A469" s="7">
        <v>46692</v>
      </c>
      <c r="B469" s="97"/>
      <c r="C469" s="89"/>
      <c r="D469" s="12" t="s">
        <v>383</v>
      </c>
      <c r="E469" s="13">
        <v>736934</v>
      </c>
      <c r="F469" s="25" t="s">
        <v>485</v>
      </c>
    </row>
    <row r="470" spans="1:6" ht="15" customHeight="1" x14ac:dyDescent="0.4">
      <c r="A470" s="7">
        <v>46717</v>
      </c>
      <c r="B470" s="97"/>
      <c r="C470" s="89"/>
      <c r="D470" s="12" t="s">
        <v>388</v>
      </c>
      <c r="E470" s="13">
        <v>152900</v>
      </c>
      <c r="F470" s="25" t="s">
        <v>485</v>
      </c>
    </row>
    <row r="471" spans="1:6" ht="15" customHeight="1" x14ac:dyDescent="0.4">
      <c r="A471" s="7">
        <v>46701</v>
      </c>
      <c r="B471" s="97"/>
      <c r="C471" s="89"/>
      <c r="D471" s="12" t="s">
        <v>385</v>
      </c>
      <c r="E471" s="13">
        <v>1087350</v>
      </c>
      <c r="F471" s="25" t="s">
        <v>485</v>
      </c>
    </row>
    <row r="472" spans="1:6" ht="15" customHeight="1" x14ac:dyDescent="0.4">
      <c r="A472" s="7">
        <v>46731</v>
      </c>
      <c r="B472" s="97"/>
      <c r="C472" s="89"/>
      <c r="D472" s="12" t="s">
        <v>393</v>
      </c>
      <c r="E472" s="13">
        <v>103840</v>
      </c>
      <c r="F472" s="25" t="s">
        <v>485</v>
      </c>
    </row>
    <row r="473" spans="1:6" ht="15" customHeight="1" x14ac:dyDescent="0.4">
      <c r="A473" s="7">
        <v>46732</v>
      </c>
      <c r="B473" s="97"/>
      <c r="C473" s="89"/>
      <c r="D473" s="12" t="s">
        <v>394</v>
      </c>
      <c r="E473" s="13">
        <v>152900</v>
      </c>
      <c r="F473" s="25" t="s">
        <v>485</v>
      </c>
    </row>
    <row r="474" spans="1:6" ht="15" customHeight="1" x14ac:dyDescent="0.4">
      <c r="A474" s="7">
        <v>46733</v>
      </c>
      <c r="B474" s="97"/>
      <c r="C474" s="89"/>
      <c r="D474" s="12" t="s">
        <v>395</v>
      </c>
      <c r="E474" s="13">
        <v>275000</v>
      </c>
      <c r="F474" s="25" t="s">
        <v>485</v>
      </c>
    </row>
    <row r="475" spans="1:6" ht="15" customHeight="1" x14ac:dyDescent="0.4">
      <c r="A475" s="7">
        <v>46734</v>
      </c>
      <c r="B475" s="97"/>
      <c r="C475" s="89"/>
      <c r="D475" s="12" t="s">
        <v>396</v>
      </c>
      <c r="E475" s="13">
        <v>217800</v>
      </c>
      <c r="F475" s="25" t="s">
        <v>485</v>
      </c>
    </row>
    <row r="476" spans="1:6" ht="15" customHeight="1" x14ac:dyDescent="0.4">
      <c r="A476" s="7">
        <v>46736</v>
      </c>
      <c r="B476" s="97"/>
      <c r="C476" s="89"/>
      <c r="D476" s="12" t="s">
        <v>397</v>
      </c>
      <c r="E476" s="13">
        <v>480700</v>
      </c>
      <c r="F476" s="25" t="s">
        <v>485</v>
      </c>
    </row>
    <row r="477" spans="1:6" ht="15" customHeight="1" x14ac:dyDescent="0.4">
      <c r="A477" s="7">
        <v>46748</v>
      </c>
      <c r="B477" s="97"/>
      <c r="C477" s="89"/>
      <c r="D477" s="12" t="s">
        <v>402</v>
      </c>
      <c r="E477" s="13">
        <v>93500</v>
      </c>
      <c r="F477" s="25" t="s">
        <v>485</v>
      </c>
    </row>
    <row r="478" spans="1:6" ht="15" customHeight="1" x14ac:dyDescent="0.4">
      <c r="A478" s="7">
        <v>46758</v>
      </c>
      <c r="B478" s="97"/>
      <c r="C478" s="89"/>
      <c r="D478" s="12" t="s">
        <v>404</v>
      </c>
      <c r="E478" s="13">
        <v>18260</v>
      </c>
      <c r="F478" s="25" t="s">
        <v>485</v>
      </c>
    </row>
    <row r="479" spans="1:6" ht="15" customHeight="1" x14ac:dyDescent="0.4">
      <c r="A479" s="7">
        <v>46764</v>
      </c>
      <c r="B479" s="97"/>
      <c r="C479" s="89"/>
      <c r="D479" s="12" t="s">
        <v>406</v>
      </c>
      <c r="E479" s="13">
        <v>12287</v>
      </c>
      <c r="F479" s="25" t="s">
        <v>485</v>
      </c>
    </row>
    <row r="480" spans="1:6" ht="15" customHeight="1" x14ac:dyDescent="0.4">
      <c r="A480" s="7">
        <v>46771</v>
      </c>
      <c r="B480" s="97"/>
      <c r="C480" s="89"/>
      <c r="D480" s="18" t="s">
        <v>412</v>
      </c>
      <c r="E480" s="19">
        <v>35200</v>
      </c>
      <c r="F480" s="33" t="s">
        <v>485</v>
      </c>
    </row>
    <row r="481" spans="1:6" ht="15" customHeight="1" x14ac:dyDescent="0.4">
      <c r="A481" s="7"/>
      <c r="B481" s="97"/>
      <c r="C481" s="95"/>
      <c r="D481" s="51">
        <f>+COUNTA(D450:D480)</f>
        <v>31</v>
      </c>
      <c r="E481" s="17">
        <f>SUM(E450:E480)</f>
        <v>4759168</v>
      </c>
      <c r="F481" s="72">
        <f>SUMIF(F450:F480,"市内",E450:E480)</f>
        <v>4759168</v>
      </c>
    </row>
    <row r="482" spans="1:6" ht="15" customHeight="1" x14ac:dyDescent="0.4">
      <c r="A482" s="7">
        <v>46582</v>
      </c>
      <c r="B482" s="97"/>
      <c r="C482" s="94" t="s">
        <v>517</v>
      </c>
      <c r="D482" s="27" t="s">
        <v>372</v>
      </c>
      <c r="E482" s="28">
        <v>14080</v>
      </c>
      <c r="F482" s="34" t="s">
        <v>485</v>
      </c>
    </row>
    <row r="483" spans="1:6" ht="15" customHeight="1" x14ac:dyDescent="0.4">
      <c r="A483" s="7">
        <v>46584</v>
      </c>
      <c r="B483" s="97"/>
      <c r="C483" s="89"/>
      <c r="D483" s="12" t="s">
        <v>373</v>
      </c>
      <c r="E483" s="13">
        <v>34200</v>
      </c>
      <c r="F483" s="25" t="s">
        <v>485</v>
      </c>
    </row>
    <row r="484" spans="1:6" ht="15" customHeight="1" x14ac:dyDescent="0.4">
      <c r="A484" s="7">
        <v>46586</v>
      </c>
      <c r="B484" s="97"/>
      <c r="C484" s="89"/>
      <c r="D484" s="12" t="s">
        <v>374</v>
      </c>
      <c r="E484" s="13">
        <v>24200</v>
      </c>
      <c r="F484" s="25" t="s">
        <v>485</v>
      </c>
    </row>
    <row r="485" spans="1:6" ht="15" customHeight="1" x14ac:dyDescent="0.4">
      <c r="A485" s="7">
        <v>46588</v>
      </c>
      <c r="B485" s="97"/>
      <c r="C485" s="89"/>
      <c r="D485" s="12" t="s">
        <v>375</v>
      </c>
      <c r="E485" s="13">
        <v>18535</v>
      </c>
      <c r="F485" s="25" t="s">
        <v>485</v>
      </c>
    </row>
    <row r="486" spans="1:6" ht="15" customHeight="1" x14ac:dyDescent="0.4">
      <c r="A486" s="7">
        <v>46591</v>
      </c>
      <c r="B486" s="97"/>
      <c r="C486" s="89"/>
      <c r="D486" s="12" t="s">
        <v>376</v>
      </c>
      <c r="E486" s="13">
        <v>8800</v>
      </c>
      <c r="F486" s="25"/>
    </row>
    <row r="487" spans="1:6" ht="15" customHeight="1" x14ac:dyDescent="0.4">
      <c r="A487" s="7">
        <v>46599</v>
      </c>
      <c r="B487" s="97"/>
      <c r="C487" s="89"/>
      <c r="D487" s="12" t="s">
        <v>377</v>
      </c>
      <c r="E487" s="13">
        <v>52800</v>
      </c>
      <c r="F487" s="25"/>
    </row>
    <row r="488" spans="1:6" ht="15" customHeight="1" x14ac:dyDescent="0.4">
      <c r="A488" s="7">
        <v>46600</v>
      </c>
      <c r="B488" s="97"/>
      <c r="C488" s="89"/>
      <c r="D488" s="12" t="s">
        <v>378</v>
      </c>
      <c r="E488" s="13">
        <v>76340</v>
      </c>
      <c r="F488" s="25"/>
    </row>
    <row r="489" spans="1:6" ht="15" customHeight="1" x14ac:dyDescent="0.4">
      <c r="A489" s="7">
        <v>46604</v>
      </c>
      <c r="B489" s="97"/>
      <c r="C489" s="89"/>
      <c r="D489" s="12" t="s">
        <v>379</v>
      </c>
      <c r="E489" s="13">
        <v>28380</v>
      </c>
      <c r="F489" s="25"/>
    </row>
    <row r="490" spans="1:6" ht="15" customHeight="1" x14ac:dyDescent="0.4">
      <c r="A490" s="7">
        <v>46606</v>
      </c>
      <c r="B490" s="97"/>
      <c r="C490" s="89"/>
      <c r="D490" s="12" t="s">
        <v>380</v>
      </c>
      <c r="E490" s="13">
        <v>72160</v>
      </c>
      <c r="F490" s="25" t="s">
        <v>485</v>
      </c>
    </row>
    <row r="491" spans="1:6" ht="15" customHeight="1" x14ac:dyDescent="0.4">
      <c r="A491" s="7">
        <v>37488</v>
      </c>
      <c r="B491" s="97"/>
      <c r="C491" s="89"/>
      <c r="D491" s="12" t="s">
        <v>477</v>
      </c>
      <c r="E491" s="13">
        <v>231000</v>
      </c>
      <c r="F491" s="25" t="s">
        <v>485</v>
      </c>
    </row>
    <row r="492" spans="1:6" ht="15" customHeight="1" x14ac:dyDescent="0.4">
      <c r="A492" s="7">
        <v>46691</v>
      </c>
      <c r="B492" s="97"/>
      <c r="C492" s="89"/>
      <c r="D492" s="12" t="s">
        <v>382</v>
      </c>
      <c r="E492" s="13">
        <v>915860</v>
      </c>
      <c r="F492" s="25" t="s">
        <v>485</v>
      </c>
    </row>
    <row r="493" spans="1:6" ht="15" customHeight="1" x14ac:dyDescent="0.4">
      <c r="A493" s="7">
        <v>46746</v>
      </c>
      <c r="B493" s="97"/>
      <c r="C493" s="89"/>
      <c r="D493" s="12" t="s">
        <v>401</v>
      </c>
      <c r="E493" s="13">
        <v>23100</v>
      </c>
      <c r="F493" s="25"/>
    </row>
    <row r="494" spans="1:6" ht="15" customHeight="1" x14ac:dyDescent="0.4">
      <c r="A494" s="7">
        <v>46737</v>
      </c>
      <c r="B494" s="97"/>
      <c r="C494" s="89"/>
      <c r="D494" s="12" t="s">
        <v>398</v>
      </c>
      <c r="E494" s="13">
        <v>274098</v>
      </c>
      <c r="F494" s="25" t="s">
        <v>485</v>
      </c>
    </row>
    <row r="495" spans="1:6" ht="15" customHeight="1" x14ac:dyDescent="0.4">
      <c r="A495" s="7">
        <v>46720</v>
      </c>
      <c r="B495" s="97"/>
      <c r="C495" s="89"/>
      <c r="D495" s="12" t="s">
        <v>390</v>
      </c>
      <c r="E495" s="13">
        <v>48400</v>
      </c>
      <c r="F495" s="25" t="s">
        <v>485</v>
      </c>
    </row>
    <row r="496" spans="1:6" ht="15" customHeight="1" x14ac:dyDescent="0.4">
      <c r="A496" s="7">
        <v>46730</v>
      </c>
      <c r="B496" s="97"/>
      <c r="C496" s="89"/>
      <c r="D496" s="18" t="s">
        <v>392</v>
      </c>
      <c r="E496" s="19">
        <v>292105</v>
      </c>
      <c r="F496" s="33" t="s">
        <v>485</v>
      </c>
    </row>
    <row r="497" spans="1:6" ht="15" customHeight="1" x14ac:dyDescent="0.4">
      <c r="A497" s="7"/>
      <c r="B497" s="97"/>
      <c r="C497" s="95"/>
      <c r="D497" s="51">
        <f>+COUNTA(D482:D496)</f>
        <v>15</v>
      </c>
      <c r="E497" s="17">
        <f>SUM(E482:E496)</f>
        <v>2114058</v>
      </c>
      <c r="F497" s="72">
        <f>SUMIF(F482:F496,"市内",E482:E496)</f>
        <v>1924638</v>
      </c>
    </row>
    <row r="498" spans="1:6" ht="15" customHeight="1" x14ac:dyDescent="0.4">
      <c r="A498" s="7">
        <v>38534</v>
      </c>
      <c r="B498" s="97"/>
      <c r="C498" s="90" t="s">
        <v>518</v>
      </c>
      <c r="D498" s="27" t="s">
        <v>37</v>
      </c>
      <c r="E498" s="28">
        <v>83737</v>
      </c>
      <c r="F498" s="34" t="s">
        <v>485</v>
      </c>
    </row>
    <row r="499" spans="1:6" ht="15" customHeight="1" x14ac:dyDescent="0.4">
      <c r="A499" s="7">
        <v>38536</v>
      </c>
      <c r="B499" s="97"/>
      <c r="C499" s="91"/>
      <c r="D499" s="12" t="s">
        <v>38</v>
      </c>
      <c r="E499" s="13">
        <v>68992</v>
      </c>
      <c r="F499" s="25" t="s">
        <v>485</v>
      </c>
    </row>
    <row r="500" spans="1:6" ht="15" customHeight="1" x14ac:dyDescent="0.4">
      <c r="A500" s="7">
        <v>38540</v>
      </c>
      <c r="B500" s="97"/>
      <c r="C500" s="91"/>
      <c r="D500" s="12" t="s">
        <v>39</v>
      </c>
      <c r="E500" s="13">
        <v>78760</v>
      </c>
      <c r="F500" s="25" t="s">
        <v>485</v>
      </c>
    </row>
    <row r="501" spans="1:6" ht="15" customHeight="1" x14ac:dyDescent="0.4">
      <c r="A501" s="7">
        <v>38546</v>
      </c>
      <c r="B501" s="97"/>
      <c r="C501" s="91"/>
      <c r="D501" s="12" t="s">
        <v>40</v>
      </c>
      <c r="E501" s="13">
        <v>189200</v>
      </c>
      <c r="F501" s="25"/>
    </row>
    <row r="502" spans="1:6" ht="15" customHeight="1" x14ac:dyDescent="0.4">
      <c r="A502" s="7">
        <v>38565</v>
      </c>
      <c r="B502" s="97"/>
      <c r="C502" s="91"/>
      <c r="D502" s="12" t="s">
        <v>41</v>
      </c>
      <c r="E502" s="13">
        <v>49940</v>
      </c>
      <c r="F502" s="25"/>
    </row>
    <row r="503" spans="1:6" ht="15" customHeight="1" x14ac:dyDescent="0.4">
      <c r="A503" s="7">
        <v>38566</v>
      </c>
      <c r="B503" s="97"/>
      <c r="C503" s="91"/>
      <c r="D503" s="12" t="s">
        <v>42</v>
      </c>
      <c r="E503" s="13">
        <v>73810</v>
      </c>
      <c r="F503" s="25" t="s">
        <v>485</v>
      </c>
    </row>
    <row r="504" spans="1:6" ht="15" customHeight="1" x14ac:dyDescent="0.4">
      <c r="A504" s="7">
        <v>38569</v>
      </c>
      <c r="B504" s="97"/>
      <c r="C504" s="91"/>
      <c r="D504" s="12" t="s">
        <v>43</v>
      </c>
      <c r="E504" s="13">
        <v>61160</v>
      </c>
      <c r="F504" s="25" t="s">
        <v>485</v>
      </c>
    </row>
    <row r="505" spans="1:6" ht="15" customHeight="1" x14ac:dyDescent="0.4">
      <c r="A505" s="7">
        <v>38578</v>
      </c>
      <c r="B505" s="97"/>
      <c r="C505" s="91"/>
      <c r="D505" s="12" t="s">
        <v>44</v>
      </c>
      <c r="E505" s="13">
        <v>21648</v>
      </c>
      <c r="F505" s="25"/>
    </row>
    <row r="506" spans="1:6" ht="15" customHeight="1" x14ac:dyDescent="0.4">
      <c r="A506" s="7">
        <v>38583</v>
      </c>
      <c r="B506" s="97"/>
      <c r="C506" s="91"/>
      <c r="D506" s="12" t="s">
        <v>45</v>
      </c>
      <c r="E506" s="13">
        <v>410575</v>
      </c>
      <c r="F506" s="25" t="s">
        <v>485</v>
      </c>
    </row>
    <row r="507" spans="1:6" ht="15" customHeight="1" x14ac:dyDescent="0.4">
      <c r="A507" s="7">
        <v>38584</v>
      </c>
      <c r="B507" s="97"/>
      <c r="C507" s="91"/>
      <c r="D507" s="12" t="s">
        <v>46</v>
      </c>
      <c r="E507" s="13">
        <v>28875</v>
      </c>
      <c r="F507" s="25" t="s">
        <v>485</v>
      </c>
    </row>
    <row r="508" spans="1:6" ht="15" customHeight="1" x14ac:dyDescent="0.4">
      <c r="A508" s="7">
        <v>38587</v>
      </c>
      <c r="B508" s="97"/>
      <c r="C508" s="91"/>
      <c r="D508" s="12" t="s">
        <v>47</v>
      </c>
      <c r="E508" s="13">
        <v>30800</v>
      </c>
      <c r="F508" s="25" t="s">
        <v>485</v>
      </c>
    </row>
    <row r="509" spans="1:6" ht="15" customHeight="1" x14ac:dyDescent="0.4">
      <c r="A509" s="7">
        <v>38590</v>
      </c>
      <c r="B509" s="97"/>
      <c r="C509" s="91"/>
      <c r="D509" s="12" t="s">
        <v>48</v>
      </c>
      <c r="E509" s="13">
        <v>35750</v>
      </c>
      <c r="F509" s="25" t="s">
        <v>485</v>
      </c>
    </row>
    <row r="510" spans="1:6" ht="15" customHeight="1" x14ac:dyDescent="0.4">
      <c r="A510" s="7">
        <v>38597</v>
      </c>
      <c r="B510" s="97"/>
      <c r="C510" s="91"/>
      <c r="D510" s="18" t="s">
        <v>49</v>
      </c>
      <c r="E510" s="19">
        <v>18920</v>
      </c>
      <c r="F510" s="33" t="s">
        <v>485</v>
      </c>
    </row>
    <row r="511" spans="1:6" ht="15" customHeight="1" x14ac:dyDescent="0.4">
      <c r="A511" s="7"/>
      <c r="B511" s="97"/>
      <c r="C511" s="92"/>
      <c r="D511" s="51">
        <f>+COUNTA(D498:D510)</f>
        <v>13</v>
      </c>
      <c r="E511" s="17">
        <f>SUM(E498:E510)</f>
        <v>1152167</v>
      </c>
      <c r="F511" s="72">
        <f>SUMIF(F498:F510,"市内",E498:E510)</f>
        <v>891379</v>
      </c>
    </row>
    <row r="512" spans="1:6" ht="15" customHeight="1" x14ac:dyDescent="0.4">
      <c r="A512" s="7">
        <v>39025</v>
      </c>
      <c r="B512" s="97"/>
      <c r="C512" s="90" t="s">
        <v>489</v>
      </c>
      <c r="D512" s="27" t="s">
        <v>50</v>
      </c>
      <c r="E512" s="28">
        <v>55000</v>
      </c>
      <c r="F512" s="34" t="s">
        <v>485</v>
      </c>
    </row>
    <row r="513" spans="1:6" ht="15" customHeight="1" x14ac:dyDescent="0.4">
      <c r="A513" s="7">
        <v>39028</v>
      </c>
      <c r="B513" s="97"/>
      <c r="C513" s="91"/>
      <c r="D513" s="12" t="s">
        <v>51</v>
      </c>
      <c r="E513" s="13">
        <v>44000</v>
      </c>
      <c r="F513" s="25" t="s">
        <v>485</v>
      </c>
    </row>
    <row r="514" spans="1:6" ht="15" customHeight="1" x14ac:dyDescent="0.4">
      <c r="A514" s="7">
        <v>39030</v>
      </c>
      <c r="B514" s="97"/>
      <c r="C514" s="91"/>
      <c r="D514" s="12" t="s">
        <v>50</v>
      </c>
      <c r="E514" s="13">
        <v>99000</v>
      </c>
      <c r="F514" s="25" t="s">
        <v>485</v>
      </c>
    </row>
    <row r="515" spans="1:6" ht="15" customHeight="1" x14ac:dyDescent="0.4">
      <c r="A515" s="7">
        <v>39033</v>
      </c>
      <c r="B515" s="97"/>
      <c r="C515" s="91"/>
      <c r="D515" s="12" t="s">
        <v>52</v>
      </c>
      <c r="E515" s="13">
        <v>123200</v>
      </c>
      <c r="F515" s="25" t="s">
        <v>485</v>
      </c>
    </row>
    <row r="516" spans="1:6" ht="15" customHeight="1" x14ac:dyDescent="0.4">
      <c r="A516" s="7">
        <v>39045</v>
      </c>
      <c r="B516" s="97"/>
      <c r="C516" s="91"/>
      <c r="D516" s="12" t="s">
        <v>53</v>
      </c>
      <c r="E516" s="13">
        <v>89100</v>
      </c>
      <c r="F516" s="25" t="s">
        <v>485</v>
      </c>
    </row>
    <row r="517" spans="1:6" ht="15" customHeight="1" x14ac:dyDescent="0.4">
      <c r="A517" s="7">
        <v>39051</v>
      </c>
      <c r="B517" s="97"/>
      <c r="C517" s="91"/>
      <c r="D517" s="12" t="s">
        <v>54</v>
      </c>
      <c r="E517" s="13">
        <v>28400</v>
      </c>
      <c r="F517" s="25" t="s">
        <v>485</v>
      </c>
    </row>
    <row r="518" spans="1:6" ht="15" customHeight="1" x14ac:dyDescent="0.4">
      <c r="A518" s="7">
        <v>39070</v>
      </c>
      <c r="B518" s="97"/>
      <c r="C518" s="91"/>
      <c r="D518" s="12" t="s">
        <v>55</v>
      </c>
      <c r="E518" s="13">
        <v>95700</v>
      </c>
      <c r="F518" s="25" t="s">
        <v>485</v>
      </c>
    </row>
    <row r="519" spans="1:6" ht="15" customHeight="1" x14ac:dyDescent="0.4">
      <c r="A519" s="7">
        <v>39075</v>
      </c>
      <c r="B519" s="97"/>
      <c r="C519" s="91"/>
      <c r="D519" s="18" t="s">
        <v>56</v>
      </c>
      <c r="E519" s="19">
        <v>326700</v>
      </c>
      <c r="F519" s="33" t="s">
        <v>485</v>
      </c>
    </row>
    <row r="520" spans="1:6" ht="15" customHeight="1" x14ac:dyDescent="0.4">
      <c r="A520" s="7"/>
      <c r="B520" s="97"/>
      <c r="C520" s="92"/>
      <c r="D520" s="51">
        <f>+COUNTA(D512:D519)</f>
        <v>8</v>
      </c>
      <c r="E520" s="17">
        <f>SUM(E512:E519)</f>
        <v>861100</v>
      </c>
      <c r="F520" s="72">
        <f>SUMIF(F512:F519,"市内",E512:E519)</f>
        <v>861100</v>
      </c>
    </row>
    <row r="521" spans="1:6" ht="15" customHeight="1" x14ac:dyDescent="0.4">
      <c r="A521" s="7">
        <v>39394</v>
      </c>
      <c r="B521" s="97"/>
      <c r="C521" s="90" t="s">
        <v>458</v>
      </c>
      <c r="D521" s="27" t="s">
        <v>57</v>
      </c>
      <c r="E521" s="28">
        <v>41525</v>
      </c>
      <c r="F521" s="34" t="s">
        <v>485</v>
      </c>
    </row>
    <row r="522" spans="1:6" ht="15" customHeight="1" x14ac:dyDescent="0.4">
      <c r="A522" s="7">
        <v>39397</v>
      </c>
      <c r="B522" s="97"/>
      <c r="C522" s="91"/>
      <c r="D522" s="12" t="s">
        <v>58</v>
      </c>
      <c r="E522" s="13">
        <v>291500</v>
      </c>
      <c r="F522" s="25"/>
    </row>
    <row r="523" spans="1:6" ht="15" customHeight="1" x14ac:dyDescent="0.4">
      <c r="A523" s="7">
        <v>39402</v>
      </c>
      <c r="B523" s="97"/>
      <c r="C523" s="91"/>
      <c r="D523" s="12" t="s">
        <v>59</v>
      </c>
      <c r="E523" s="13">
        <v>13863</v>
      </c>
      <c r="F523" s="25" t="s">
        <v>485</v>
      </c>
    </row>
    <row r="524" spans="1:6" ht="15" customHeight="1" x14ac:dyDescent="0.4">
      <c r="A524" s="7">
        <v>39408</v>
      </c>
      <c r="B524" s="97"/>
      <c r="C524" s="91"/>
      <c r="D524" s="12" t="s">
        <v>60</v>
      </c>
      <c r="E524" s="13">
        <v>58190</v>
      </c>
      <c r="F524" s="25" t="s">
        <v>485</v>
      </c>
    </row>
    <row r="525" spans="1:6" ht="15" customHeight="1" x14ac:dyDescent="0.4">
      <c r="A525" s="7">
        <v>39415</v>
      </c>
      <c r="B525" s="97"/>
      <c r="C525" s="91"/>
      <c r="D525" s="18" t="s">
        <v>61</v>
      </c>
      <c r="E525" s="19">
        <v>4950</v>
      </c>
      <c r="F525" s="33"/>
    </row>
    <row r="526" spans="1:6" ht="15" customHeight="1" thickBot="1" x14ac:dyDescent="0.45">
      <c r="A526" s="7"/>
      <c r="B526" s="97"/>
      <c r="C526" s="93"/>
      <c r="D526" s="56">
        <f>+COUNTA(D521:D525)</f>
        <v>5</v>
      </c>
      <c r="E526" s="47">
        <f>SUM(E521:E525)</f>
        <v>410028</v>
      </c>
      <c r="F526" s="71">
        <f>SUMIF(F521:F525,"市内",E521:E525)</f>
        <v>113578</v>
      </c>
    </row>
    <row r="527" spans="1:6" ht="15" customHeight="1" thickBot="1" x14ac:dyDescent="0.45">
      <c r="A527" s="7"/>
      <c r="B527" s="97"/>
      <c r="C527" s="68" t="s">
        <v>491</v>
      </c>
      <c r="D527" s="53">
        <f>+D111+D144+D161+D179+D198+D206+D224+D240+D261+D294+D310+D325+D346+D365+D378+D413+D426+D431+D449+D481+D497+D511+D520+D526</f>
        <v>404</v>
      </c>
      <c r="E527" s="73">
        <f>+E111+E144+E161+E179+E198+E206+E224+E240+E261+E294+E310+E325+E346+E365+E378+E413+E426+E431+E449+E481+E497+E511+E520+E526</f>
        <v>42418003</v>
      </c>
      <c r="F527" s="67">
        <f>+F111+F144+F161+F179+F198+F206+F224+F240+F261+F294+F310+F325+F346+F365+F378+F413+F426+F431+F449+F481+F497+F511+F520+F526</f>
        <v>37539371</v>
      </c>
    </row>
    <row r="528" spans="1:6" ht="15" customHeight="1" thickBot="1" x14ac:dyDescent="0.45">
      <c r="A528" s="63"/>
      <c r="B528" s="83" t="s">
        <v>493</v>
      </c>
      <c r="C528" s="84"/>
      <c r="D528" s="62">
        <f>+D12+D49+D14+D18+D91+D527+D89+D98</f>
        <v>480</v>
      </c>
      <c r="E528" s="74">
        <f>+E12+E14+E18+E49+E89+E91+E98+E527</f>
        <v>50672306</v>
      </c>
      <c r="F528" s="80">
        <f>+F527+F98+F91+F89+F49+F18+F14+F12</f>
        <v>44391185</v>
      </c>
    </row>
    <row r="529" spans="1:6" ht="14.25" customHeight="1" x14ac:dyDescent="0.4">
      <c r="B529" s="63"/>
      <c r="C529" s="69"/>
      <c r="D529" s="70"/>
      <c r="E529" s="76" t="s">
        <v>524</v>
      </c>
      <c r="F529" s="81">
        <f>+COUNTIF(F5:F525,"市内")</f>
        <v>407</v>
      </c>
    </row>
    <row r="530" spans="1:6" ht="15" customHeight="1" x14ac:dyDescent="0.4">
      <c r="A530" s="63"/>
      <c r="B530" s="64"/>
      <c r="C530" s="45"/>
      <c r="D530" s="70"/>
      <c r="E530" s="75" t="s">
        <v>520</v>
      </c>
      <c r="F530" s="78">
        <f>+ROUNDDOWN(F529/D528,3)</f>
        <v>0.84699999999999998</v>
      </c>
    </row>
    <row r="531" spans="1:6" ht="14.25" thickBot="1" x14ac:dyDescent="0.45">
      <c r="E531" s="77" t="s">
        <v>526</v>
      </c>
      <c r="F531" s="79">
        <f>+ROUNDDOWN(F528/E528,3)</f>
        <v>0.876</v>
      </c>
    </row>
  </sheetData>
  <autoFilter ref="A4:F530">
    <sortState ref="A5:V582">
      <sortCondition ref="A1"/>
    </sortState>
  </autoFilter>
  <mergeCells count="46">
    <mergeCell ref="C38:C46"/>
    <mergeCell ref="C50:C68"/>
    <mergeCell ref="C47:C48"/>
    <mergeCell ref="C19:C37"/>
    <mergeCell ref="B5:B12"/>
    <mergeCell ref="C15:C17"/>
    <mergeCell ref="C5:C9"/>
    <mergeCell ref="C10:C11"/>
    <mergeCell ref="B50:B89"/>
    <mergeCell ref="C69:C74"/>
    <mergeCell ref="C75:C78"/>
    <mergeCell ref="C79:C84"/>
    <mergeCell ref="C85:C86"/>
    <mergeCell ref="C87:C88"/>
    <mergeCell ref="B13:B14"/>
    <mergeCell ref="B15:B18"/>
    <mergeCell ref="B19:B49"/>
    <mergeCell ref="C379:C413"/>
    <mergeCell ref="C414:C426"/>
    <mergeCell ref="C262:C294"/>
    <mergeCell ref="C295:C310"/>
    <mergeCell ref="C311:C325"/>
    <mergeCell ref="C326:C346"/>
    <mergeCell ref="C347:C365"/>
    <mergeCell ref="C366:C378"/>
    <mergeCell ref="C162:C179"/>
    <mergeCell ref="C180:C198"/>
    <mergeCell ref="C199:C206"/>
    <mergeCell ref="C207:C224"/>
    <mergeCell ref="C225:C240"/>
    <mergeCell ref="B90:B91"/>
    <mergeCell ref="B99:B527"/>
    <mergeCell ref="B528:C528"/>
    <mergeCell ref="B92:B98"/>
    <mergeCell ref="C92:C97"/>
    <mergeCell ref="C498:C511"/>
    <mergeCell ref="C512:C520"/>
    <mergeCell ref="C521:C526"/>
    <mergeCell ref="C427:C431"/>
    <mergeCell ref="C432:C449"/>
    <mergeCell ref="C450:C481"/>
    <mergeCell ref="C482:C497"/>
    <mergeCell ref="C241:C261"/>
    <mergeCell ref="C145:C161"/>
    <mergeCell ref="C99:C111"/>
    <mergeCell ref="C112:C14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1200" verticalDpi="1200" r:id="rId1"/>
  <headerFooter>
    <oddFooter>&amp;RP.&amp;P/&amp;N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R3</vt:lpstr>
      <vt:lpstr>'R3'!_FilterDatabase</vt:lpstr>
      <vt:lpstr>'R3'!Print_Area</vt:lpstr>
      <vt:lpstr>'R3'!Print_Titles</vt:lpstr>
    </vt:vector>
  </TitlesOfParts>
  <Company>熊本県玉名市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2023-08-08T01:22:22Z</cp:lastPrinted>
  <dcterms:created xsi:type="dcterms:W3CDTF">2022-08-17T02:47:55Z</dcterms:created>
  <dcterms:modified xsi:type="dcterms:W3CDTF">2023-08-09T00:10:44Z</dcterms:modified>
</cp:coreProperties>
</file>