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-server\146_本庁_管財課\◆03 施設マネジメント係\植木\★適正配置事業\HP管理・更新\包括\【最終】質問回答書\"/>
    </mc:Choice>
  </mc:AlternateContent>
  <bookViews>
    <workbookView xWindow="0" yWindow="0" windowWidth="20490" windowHeight="10920"/>
  </bookViews>
  <sheets>
    <sheet name="R元年" sheetId="2" r:id="rId1"/>
  </sheets>
  <definedNames>
    <definedName name="_xlnm._FilterDatabase" localSheetId="0">R元年!$A$4:$E$8</definedName>
  </definedNames>
  <calcPr calcId="162913"/>
</workbook>
</file>

<file path=xl/calcChain.xml><?xml version="1.0" encoding="utf-8"?>
<calcChain xmlns="http://schemas.openxmlformats.org/spreadsheetml/2006/main">
  <c r="D507" i="2" l="1"/>
  <c r="E506" i="2"/>
  <c r="E505" i="2"/>
  <c r="E499" i="2"/>
  <c r="E493" i="2"/>
  <c r="E483" i="2"/>
  <c r="E461" i="2"/>
  <c r="E427" i="2"/>
  <c r="E407" i="2"/>
  <c r="E395" i="2"/>
  <c r="E377" i="2"/>
  <c r="E320" i="2"/>
  <c r="E311" i="2"/>
  <c r="E292" i="2"/>
  <c r="E276" i="2"/>
  <c r="E263" i="2"/>
  <c r="E251" i="2"/>
  <c r="E235" i="2"/>
  <c r="E221" i="2"/>
  <c r="E214" i="2"/>
  <c r="E203" i="2"/>
  <c r="E199" i="2"/>
  <c r="E182" i="2"/>
  <c r="E166" i="2"/>
  <c r="E161" i="2"/>
  <c r="E134" i="2"/>
  <c r="E120" i="2"/>
  <c r="E507" i="2" s="1"/>
  <c r="E105" i="2"/>
  <c r="E104" i="2"/>
  <c r="E101" i="2"/>
  <c r="E99" i="2"/>
  <c r="E91" i="2"/>
  <c r="E87" i="2"/>
  <c r="E77" i="2"/>
  <c r="E55" i="2"/>
  <c r="E54" i="2"/>
  <c r="E51" i="2"/>
  <c r="E41" i="2"/>
  <c r="E20" i="2"/>
  <c r="E9" i="2"/>
  <c r="E18" i="2"/>
  <c r="D505" i="2"/>
  <c r="D499" i="2"/>
  <c r="D493" i="2"/>
  <c r="D483" i="2"/>
  <c r="D461" i="2"/>
  <c r="D427" i="2"/>
  <c r="D407" i="2"/>
  <c r="D395" i="2"/>
  <c r="D377" i="2"/>
  <c r="D320" i="2"/>
  <c r="D311" i="2"/>
  <c r="D292" i="2"/>
  <c r="D276" i="2"/>
  <c r="D263" i="2"/>
  <c r="D251" i="2"/>
  <c r="D235" i="2"/>
  <c r="D221" i="2"/>
  <c r="D214" i="2"/>
  <c r="D203" i="2"/>
  <c r="D199" i="2"/>
  <c r="D182" i="2"/>
  <c r="D166" i="2"/>
  <c r="D161" i="2"/>
  <c r="D134" i="2"/>
  <c r="D506" i="2" s="1"/>
  <c r="D120" i="2"/>
  <c r="D104" i="2"/>
  <c r="D101" i="2"/>
  <c r="D99" i="2"/>
  <c r="D91" i="2"/>
  <c r="D87" i="2"/>
  <c r="D77" i="2"/>
  <c r="D54" i="2"/>
  <c r="D51" i="2"/>
  <c r="D41" i="2"/>
  <c r="D18" i="2"/>
  <c r="D20" i="2"/>
  <c r="D9" i="2"/>
  <c r="C505" i="2"/>
  <c r="C499" i="2"/>
  <c r="C493" i="2"/>
  <c r="C483" i="2"/>
  <c r="C461" i="2"/>
  <c r="C427" i="2"/>
  <c r="C407" i="2"/>
  <c r="C395" i="2"/>
  <c r="C377" i="2"/>
  <c r="C320" i="2"/>
  <c r="C311" i="2"/>
  <c r="C292" i="2"/>
  <c r="C276" i="2"/>
  <c r="C263" i="2"/>
  <c r="C251" i="2"/>
  <c r="C235" i="2"/>
  <c r="C221" i="2"/>
  <c r="C214" i="2"/>
  <c r="C203" i="2"/>
  <c r="C199" i="2"/>
  <c r="C182" i="2"/>
  <c r="C166" i="2"/>
  <c r="C161" i="2"/>
  <c r="C134" i="2"/>
  <c r="C120" i="2"/>
  <c r="C104" i="2"/>
  <c r="C101" i="2"/>
  <c r="C99" i="2"/>
  <c r="C91" i="2"/>
  <c r="C87" i="2"/>
  <c r="C77" i="2"/>
  <c r="C54" i="2"/>
  <c r="C51" i="2"/>
  <c r="C41" i="2"/>
  <c r="C20" i="2"/>
  <c r="C18" i="2"/>
  <c r="C9" i="2"/>
  <c r="E508" i="2" l="1"/>
  <c r="E509" i="2" s="1"/>
  <c r="E510" i="2"/>
  <c r="D105" i="2"/>
  <c r="C506" i="2"/>
  <c r="C55" i="2"/>
  <c r="D55" i="2"/>
  <c r="C105" i="2"/>
  <c r="C507" i="2" l="1"/>
</calcChain>
</file>

<file path=xl/sharedStrings.xml><?xml version="1.0" encoding="utf-8"?>
<sst xmlns="http://schemas.openxmlformats.org/spreadsheetml/2006/main" count="923" uniqueCount="499">
  <si>
    <t>部署名称</t>
  </si>
  <si>
    <t>スポーツ振興課</t>
  </si>
  <si>
    <t>玉名市総合体育館キュービクル小メーター取付修繕</t>
  </si>
  <si>
    <t>体育館入口ドア修繕（豊水小）管理用</t>
  </si>
  <si>
    <t>管財課</t>
  </si>
  <si>
    <t>管理用屋外トイレ手洗器水栓漏水修繕及び屋外流し水栓漏水修繕（</t>
  </si>
  <si>
    <t>保健予防課</t>
  </si>
  <si>
    <t>管理用　理科室黒板修理（ギア交換他）</t>
  </si>
  <si>
    <t>管理用　階段踊り場照明修繕（玉名中）</t>
  </si>
  <si>
    <t>玉名中学校特別教室トイレ便器修繕</t>
  </si>
  <si>
    <t>岱明中学校教室棟漏水に伴う塔屋PS廻り修繕</t>
  </si>
  <si>
    <t>玉陵中学校体育館照明修繕</t>
  </si>
  <si>
    <t>管理用　技術室窓ガラス入れ替え（玉名中）</t>
  </si>
  <si>
    <t>管理用　2-1教室ドア調整修理（玉名中）</t>
  </si>
  <si>
    <t>管理用　特別支援教室天井材張替修理（玉名中）</t>
  </si>
  <si>
    <t>管理用　南校舎トイレ小便器トラップ取替修理（玉名中）</t>
  </si>
  <si>
    <t>鍋小学校他3校体育館照明修繕</t>
  </si>
  <si>
    <t>玉名中学校体育館照明修繕</t>
  </si>
  <si>
    <t>玉水小学校体育館照明修繕</t>
  </si>
  <si>
    <t>美術室水栓漏水修繕他　管理用　岱明中</t>
  </si>
  <si>
    <t>第一美術室コンセント修繕　管理用　岱明中</t>
  </si>
  <si>
    <t>ボイラ部品交換</t>
  </si>
  <si>
    <t>ボイラ部品交換修理</t>
  </si>
  <si>
    <t>岱明中学校体育館手摺パネル修繕</t>
  </si>
  <si>
    <t>玉水小学校職員トイレ修繕</t>
  </si>
  <si>
    <t>管理用　玄関電気取替修繕（八嘉小）</t>
  </si>
  <si>
    <t>（管理用）1年生児童昇降口修理（築山小）</t>
  </si>
  <si>
    <t>管理用体育館見切縁修繕（町小）</t>
  </si>
  <si>
    <t>築山小学校管理教室棟2階少人数教室改修</t>
  </si>
  <si>
    <t>築山小学校管理教室棟2階通級教室改修</t>
  </si>
  <si>
    <t>（管理用）なかよし４　情報コンセントコネクター修繕（築山小）</t>
  </si>
  <si>
    <t>築山小学校管理教室棟1階情緒教室改修</t>
  </si>
  <si>
    <t>管理用（横島小）照明器具修繕</t>
  </si>
  <si>
    <t>管理用　理科室作業台修理（玉名中）</t>
  </si>
  <si>
    <t>管理用　特別支援教室カーテンレール修理（玉名中）</t>
  </si>
  <si>
    <t>コミュニティ推進課</t>
  </si>
  <si>
    <t>豊水小学校特別支援教室前室改修</t>
  </si>
  <si>
    <t>高齢介護課</t>
  </si>
  <si>
    <t>高齢者等就業支援センター小便器修理</t>
  </si>
  <si>
    <t>豊水小学校特別支援教室改修</t>
  </si>
  <si>
    <t>市役所庁舎天窓改修</t>
  </si>
  <si>
    <t>天水中学校プール濾過機A-1フィルター修繕</t>
  </si>
  <si>
    <t>豊水小学校プール濾過機A-1フィルター修繕</t>
  </si>
  <si>
    <t>八嘉小学校プール濾過機A-1フィルター修繕</t>
  </si>
  <si>
    <t>管理用（横島小）網入型ガラス交換</t>
  </si>
  <si>
    <t>岱明中学校体育館ブレーカ取替</t>
  </si>
  <si>
    <t>管理用　多目的ホールカーテンレール修理（玉名中）</t>
  </si>
  <si>
    <t>（管理用）校内放送屋外スピーカー修繕（築山小）</t>
  </si>
  <si>
    <t>生徒棟２階　2年2組廊下窓ガラス割れ替え修繕（玉陵中）管理用</t>
  </si>
  <si>
    <t>市役所本庁舎インターロッキング等修繕</t>
  </si>
  <si>
    <t>管理用　アンプ基板修理（睦合小）</t>
  </si>
  <si>
    <t>本庁舎内線増設作業</t>
  </si>
  <si>
    <t>文化センター駐車場陥没補修</t>
  </si>
  <si>
    <t>管理用　(小天小)手摺ブラケット溶接補修</t>
  </si>
  <si>
    <t>（有明中・管理用）たんぽぽ教室ガラスサッシ戸車交換</t>
  </si>
  <si>
    <t>市役所本庁舎付属棟シャッター補助リミットスイッチ取替</t>
  </si>
  <si>
    <t>浄化槽マンホール蓋修繕</t>
  </si>
  <si>
    <t>（管理用）国旗掲揚ロープ取替修繕（築山小）</t>
  </si>
  <si>
    <t>（管理用）運動場男子トイレつまり修理（築山小）</t>
  </si>
  <si>
    <t>文化センター2Ｆ学習スペース蛍光灯修繕</t>
  </si>
  <si>
    <t>管理用　(小天小)放送卓修繕</t>
  </si>
  <si>
    <t>管理用　校内放送教室スピーカー修繕（天水中）</t>
  </si>
  <si>
    <t>玉陵小学校体育館西側屋外照明補修</t>
  </si>
  <si>
    <t>八嘉小学校体育館ステージ照明修繕</t>
  </si>
  <si>
    <t>高齢者等就業支援センター研修室エアコン修理</t>
  </si>
  <si>
    <t>『横』横島支所外灯支線撤去修繕</t>
  </si>
  <si>
    <t>特別支援教室窓網戸張替修繕（豊水小）管理用</t>
  </si>
  <si>
    <t>管理用　多目的ホール照明修理他（玉名中）</t>
  </si>
  <si>
    <t>管理用　運動場側時計修繕（玉名中）</t>
  </si>
  <si>
    <t>横島図書館2階ダウンライト修繕</t>
  </si>
  <si>
    <t>玉名中学校プール濾過機A-1フィルター修繕</t>
  </si>
  <si>
    <t>伊倉小学校太陽電池式LED街灯修繕</t>
  </si>
  <si>
    <t>汚水槽吸引ポンプ用圧力計交換</t>
  </si>
  <si>
    <t>消毒保管庫電磁弁取替他修繕</t>
  </si>
  <si>
    <t>（管理用）体育館ガラス割れ修繕（築山小）</t>
  </si>
  <si>
    <t>管理用（鍋小）中学年トイレ小便器修繕</t>
  </si>
  <si>
    <t>管理用（鍋小）家庭科室漏水修繕</t>
  </si>
  <si>
    <t>1年女子トイレ排水不良修繕　管理用　岱明中</t>
  </si>
  <si>
    <t>職員男子トイレ小便器排水不良修繕　管理用　岱明中</t>
  </si>
  <si>
    <t>3年3組扇風機修繕　管理用　岱明中</t>
  </si>
  <si>
    <t>滅菌機交換（横島支所）</t>
  </si>
  <si>
    <t>管理用　職員用PCキーボード修理（玉名中）</t>
  </si>
  <si>
    <t>管理用　生徒昇降口照明スイッチ修繕（玉名中）</t>
  </si>
  <si>
    <t>管理用　トイレ壁タイル修繕他　（高道小）</t>
  </si>
  <si>
    <t>管理用　中学年男子小便器・プール水栓修繕　（高道小）</t>
  </si>
  <si>
    <t>管理用　電気配線修繕（伊倉小）</t>
  </si>
  <si>
    <t>（有明中・管理用）有明中学校3階男子トイレ修繕</t>
  </si>
  <si>
    <t>管理用（横島小）厨房・低学年男児小便器修繕</t>
  </si>
  <si>
    <t>管理用　3-2教室ガラス入替修繕他（玉名中）</t>
  </si>
  <si>
    <t>管理用　体育倉庫窓ガラス割替修繕（睦合小）</t>
  </si>
  <si>
    <t>高齢者等就業支援センターエアコン修理</t>
  </si>
  <si>
    <t>管理用　玄関照明器具修繕（伊倉小）</t>
  </si>
  <si>
    <t>玉水小学校運動場スピーカー修繕</t>
  </si>
  <si>
    <t>天水中学校屋外給水管修繕</t>
  </si>
  <si>
    <t>高齢者等就業支援センターパソコン室エアコン修理</t>
  </si>
  <si>
    <t>天水中学校特別支援教室内トイレ便座取替</t>
  </si>
  <si>
    <t>天水中学校太陽光発電パワコン基盤修理</t>
  </si>
  <si>
    <t>市役所自動火災報知設備予備電池交換</t>
  </si>
  <si>
    <t>管理用　玄関照明用タイムスイッチ修繕（伊倉小）</t>
  </si>
  <si>
    <t>高齢者等就業支援センター研修室３番エアコン修理</t>
  </si>
  <si>
    <t>（有明中・管理用）1階ER教室扉ガラス修繕</t>
  </si>
  <si>
    <t>管理用　図書館カウンター引き出し修繕（伊倉小）</t>
  </si>
  <si>
    <t>玉名市天水市民センター　和室ＴＶユニット修繕</t>
  </si>
  <si>
    <t>センター内照明器具修繕</t>
  </si>
  <si>
    <t>管理用地域連携室エアコン修理（町小）</t>
  </si>
  <si>
    <t>管理用 厨房蛇口修理（町小）</t>
  </si>
  <si>
    <t>天水中学校20ｋｗパワコン・ファーン修理</t>
  </si>
  <si>
    <t>鍋小学校職員室エアコン修理</t>
  </si>
  <si>
    <t>八嘉小学校職員女子トイレ便器取替え</t>
  </si>
  <si>
    <t>文化課</t>
  </si>
  <si>
    <t>市民図書館蛍光灯修繕</t>
  </si>
  <si>
    <t>（管理用）築山小学校　なかよし教室空調機修繕（築山小）</t>
  </si>
  <si>
    <t>玉南中学校プール修繕</t>
  </si>
  <si>
    <t>八嘉小学校プールバルブ修繕</t>
  </si>
  <si>
    <t>管理用　エアコンメイン基板取替修繕他（睦合小）</t>
  </si>
  <si>
    <t>管理用　放送室　放送卓修繕（玉名中）</t>
  </si>
  <si>
    <t>横島小学校20ｋｗパワコン・ファーン修理</t>
  </si>
  <si>
    <t>管理用　(小天小)図書室エアコン修繕</t>
  </si>
  <si>
    <t>大浜小学校プール濾過機A-1フィルター修繕</t>
  </si>
  <si>
    <t>特定排水処理施設フロートスイッチ取替修繕</t>
  </si>
  <si>
    <t>横島支所玄関外側自動ドア修繕</t>
  </si>
  <si>
    <t>管理用　給食コンテナ室引違い錠取替修繕（八嘉小）</t>
  </si>
  <si>
    <t>管理用　職員室入口扉調整（玉名中）</t>
  </si>
  <si>
    <t>3階更衣室ドア(ｶﾞﾗｽ割替)修繕他　　管理用　　岱明中</t>
  </si>
  <si>
    <t>大浜小学校体育館照明修繕</t>
  </si>
  <si>
    <t>伊倉小学校プール濾過機A-1フィルター修繕</t>
  </si>
  <si>
    <t>管理用　(小天小)職員室エアコン修繕</t>
  </si>
  <si>
    <t>管理用　保健室洗濯排水つまり修繕（天水中）</t>
  </si>
  <si>
    <t>管理用体育館網戸交換修理（町小）</t>
  </si>
  <si>
    <t>管理用　3年生教室漏電修繕（八嘉小）</t>
  </si>
  <si>
    <t>パワーシスターン用給水管緊急修繕</t>
  </si>
  <si>
    <t>給食センター内調理員用トイレ修繕</t>
  </si>
  <si>
    <t>自動給水ポンプ（Ｎｏ．２）修繕</t>
  </si>
  <si>
    <t>玉名中学校南棟トイレ便器修繕</t>
  </si>
  <si>
    <t>管理用（大浜小）中継ケーブル修繕</t>
  </si>
  <si>
    <t>玉名中学校北棟トイレ便器修繕</t>
  </si>
  <si>
    <t>（有明中・管理用）デュプロ印刷機部品交換修理</t>
  </si>
  <si>
    <t>管理用　屋外スピーカー修繕（伊倉小）</t>
  </si>
  <si>
    <t>管理用　テレビアンテナ修繕（伊倉小）</t>
  </si>
  <si>
    <t>管理用　照明器具修繕（玉南中）</t>
  </si>
  <si>
    <t>管理用　(小天小)池用水中ポンプ修繕</t>
  </si>
  <si>
    <t>玉名市横島支所外部木板改修業務</t>
  </si>
  <si>
    <t>玉名町小学校事務室流し台取替修繕</t>
  </si>
  <si>
    <t>玉名中学校３年４組廊下側ガラス取替</t>
  </si>
  <si>
    <t>管理用給食室ステン網戸張替修繕（町小）</t>
  </si>
  <si>
    <t>管理用　3年1組教室ガラス入替修繕（玉名中）</t>
  </si>
  <si>
    <t>管理用　3年2組教室ガラス入替修繕（玉名中）</t>
  </si>
  <si>
    <t>管理用　3年3組教室ガラス入替修繕（玉名中）</t>
  </si>
  <si>
    <t>管理用　2年1組　コンセント修繕（玉名中）</t>
  </si>
  <si>
    <t>管理用 WC及び手洗器修理（玉名中）</t>
  </si>
  <si>
    <t>（管理用）図書室壁掛け扇風機修繕（築山小）</t>
  </si>
  <si>
    <t>（管理用）グラウンドトイレ窓フェンス修繕（築山小）</t>
  </si>
  <si>
    <t>歴史博物館パワーシスターン交換及び配管盛替修繕</t>
  </si>
  <si>
    <t>玉名中学校３年５組廊下側ガラス取替</t>
  </si>
  <si>
    <t>玉名中学校３年６組廊下側ガラス取替</t>
  </si>
  <si>
    <t>睦合小学校教室棟２階トイレ前天井給水管漏水修繕</t>
  </si>
  <si>
    <t>玉名町小学校事務室空調機取替修繕</t>
  </si>
  <si>
    <t>管理用　扉（折れ戸）調整（南棟1階渡り廊下入口）（玉名中）</t>
  </si>
  <si>
    <t>事務所他空調(三菱 室外機PUHY-P355EM-A)点検・整備 (ｻｰﾐｽﾀ取</t>
  </si>
  <si>
    <t>管理用　理科室水栓漏水修繕（玉南中）</t>
  </si>
  <si>
    <t>管理用　３階男子トイレ小便器修繕（玉南中）</t>
  </si>
  <si>
    <t>管理用　２階男子トイレ小便器修繕（玉南中）</t>
  </si>
  <si>
    <t>大野小学校　教室ロッカー修繕</t>
  </si>
  <si>
    <t>伊倉小学校浄化槽流量調整槽ポンプ取替え</t>
  </si>
  <si>
    <t>管理用　パソコン教室硝子割り替え修繕（玉陵中）</t>
  </si>
  <si>
    <t>玉名市岱明支所火災受信盤修繕</t>
  </si>
  <si>
    <t>管理用（大浜小）ガス漏れ感知器取替修繕</t>
  </si>
  <si>
    <t>管理用　3・4・5・6年教室壁掛け扇風機修繕（睦合小）</t>
  </si>
  <si>
    <t>管理用　低学年屋外手洗い給水管修繕（大野小）</t>
  </si>
  <si>
    <t>管理用　２階男子トイレ手洗器修繕（大野小）</t>
  </si>
  <si>
    <t>管理用　渡り廊下等修繕（大野小）</t>
  </si>
  <si>
    <t>管理用　カウンセラー室ドアレバー修繕（玉名中）</t>
  </si>
  <si>
    <t>管理用　2-1教室プロジェクター修繕（玉名中）</t>
  </si>
  <si>
    <t>管理用　職員室コンセント改修修繕（玉名中）</t>
  </si>
  <si>
    <t>管理用　2-1教室前掃除用流し排水修理他（玉名中）</t>
  </si>
  <si>
    <t>睦合小学校１階昇降口床シート改修</t>
  </si>
  <si>
    <t>管理用　蛍光灯修繕（天水中）</t>
  </si>
  <si>
    <t>放送修繕（教室ｽﾋﾟｰｶｰｱｯﾃﾈｰﾀｰ取替修繕)　管理用　岱明中</t>
  </si>
  <si>
    <t>管理用（大浜小）漏電改修修繕</t>
  </si>
  <si>
    <t>（管理用）外構修繕（築山小）</t>
  </si>
  <si>
    <t>管理用　２階男子トイレパーティション修理 他（玉南中）</t>
  </si>
  <si>
    <t>洗浄室引き分けドア修繕</t>
  </si>
  <si>
    <t>（管理用）ポリカーボネートパネル交換修繕（滑石小）</t>
  </si>
  <si>
    <t>玉水小学校遊具修繕</t>
  </si>
  <si>
    <t>管理用（横島小）トイレ・給食室、他修繕</t>
  </si>
  <si>
    <t>管理用（横島小）トイレブース・玄関ドアー修繕他</t>
  </si>
  <si>
    <t>管理用（大浜小）２階掃除流し水栓漏水修繕</t>
  </si>
  <si>
    <t>（管理用）小便器漏水修繕他（滑石小）</t>
  </si>
  <si>
    <t>管理用　北校舎1階トイレ・家庭科室漏水修繕（睦合小）</t>
  </si>
  <si>
    <t>鍋小学校物置スチールドア修繕</t>
  </si>
  <si>
    <t>伊倉小学校２・３階便器取替え</t>
  </si>
  <si>
    <t>玉陵小学校２階廊下手摺横桟取付</t>
  </si>
  <si>
    <t>管理用　排煙オペレーター修繕（天水中）</t>
  </si>
  <si>
    <t>学校用間仕切り等修繕　管理用　岱明中</t>
  </si>
  <si>
    <t>大野小学校プール修繕</t>
  </si>
  <si>
    <t>文化センター倉庫１Ｆドレンパイプつまり修繕</t>
  </si>
  <si>
    <t>玉水小学校電話機取替修繕</t>
  </si>
  <si>
    <t>玉水小学校1階トイレ修繕（玉水小）管理用</t>
  </si>
  <si>
    <t>管理用（鍋小）6年クレセント鍵取替修繕　他</t>
  </si>
  <si>
    <t>（管理用）事務室コンセント取替修繕（築山小）</t>
  </si>
  <si>
    <t>文化センター3Ｆ大研修室舞台装置修繕</t>
  </si>
  <si>
    <t>管理用　特別支援学級自動洗濯機設備修繕（天水中）</t>
  </si>
  <si>
    <t>文化センター法面補修</t>
  </si>
  <si>
    <t>岱明支所西側通用口サッシ修繕</t>
  </si>
  <si>
    <t>玉名市役所前花壇散水栓修繕</t>
  </si>
  <si>
    <t>（有明中・管理用）2階3－2教室ガラス割替え修繕</t>
  </si>
  <si>
    <t>市民図書館エアコン修繕</t>
  </si>
  <si>
    <t>外灯ランプ取替　管理用　岱明中</t>
  </si>
  <si>
    <t>管理用　放送用ケーブル撤去（大野小）</t>
  </si>
  <si>
    <t>管理用　体育館2階窓クレセント錠交換修繕他（大野小）</t>
  </si>
  <si>
    <t>玉陵中学校体育館ガラス取替修繕</t>
  </si>
  <si>
    <t>蒸気釜用蒸気配管修繕</t>
  </si>
  <si>
    <t>倉庫硝子破損入替修繕（玉水小）管理用</t>
  </si>
  <si>
    <t>管理用　運動場照明修繕（天水中）</t>
  </si>
  <si>
    <t>３年1組照明修繕　　管理用　　岱明中</t>
  </si>
  <si>
    <t>管理用　体育館裏水栓柱修繕（天水中）</t>
  </si>
  <si>
    <t>玉名文化センター自動火災報知受信機等修繕</t>
  </si>
  <si>
    <t>文化センター3Ｆ大研修室舞台照明器具修繕</t>
  </si>
  <si>
    <t>管理用　消防設備不備補修（玉南中）</t>
  </si>
  <si>
    <t>管理用　体育館漏電ブレーカー修繕他（天水中）</t>
  </si>
  <si>
    <t>ウッドステーション修繕（玉水小）管理用</t>
  </si>
  <si>
    <t>洗浄室塩ビシート修繕</t>
  </si>
  <si>
    <t>管理用管理棟２F男子職員トイレ換気扇修繕（町小）</t>
  </si>
  <si>
    <t>管理用屋外時計修理（町小）</t>
  </si>
  <si>
    <t>文化センター3階男子トイレ小便器修繕</t>
  </si>
  <si>
    <t>米飯室ピット内配管蒸気漏れ修繕</t>
  </si>
  <si>
    <t>岱明中学校　動力架空線修繕</t>
  </si>
  <si>
    <t>管理用　東側2階渡り廊下ガラｽ押えゴム修繕他（高道小）</t>
  </si>
  <si>
    <t>管理用　高学年女子トイレ漏水修繕他（高道小）</t>
  </si>
  <si>
    <t>管理費　給食室　扉及び鍵調整（天水中）</t>
  </si>
  <si>
    <t>（管理用）運動場放送室錠前及びサッシ修繕（築山小）</t>
  </si>
  <si>
    <t>6年生教室スピーカーリモコン修繕（玉水小）管理用</t>
  </si>
  <si>
    <t>（有明中・管理用）職員室蛍光灯修繕</t>
  </si>
  <si>
    <t>管理用　屋外給水管漏水修繕（伊倉小）</t>
  </si>
  <si>
    <t>管理用　玉陵中学校部室棟女子部室鍵取替修繕</t>
  </si>
  <si>
    <t>管理用　トイレ照明修繕（天水中）</t>
  </si>
  <si>
    <t>（管理用）5-1・5-2・5-3UDスライダー黒板修理（築山小）</t>
  </si>
  <si>
    <t>管理用（横島小）ガラス入替修繕（パソコン室グラウンド側）</t>
  </si>
  <si>
    <t>（有明中・管理用）屋外時計修繕</t>
  </si>
  <si>
    <t>（有明中・管理用）武道館時計修繕</t>
  </si>
  <si>
    <t>（児童用）昇降口照明ランプ取替修繕　　（高道小）</t>
  </si>
  <si>
    <t>(管理用)玄関網入りガラス割替修繕他(高道小)</t>
  </si>
  <si>
    <t>文化センター3Ｆ大研修室蛍光灯修繕</t>
  </si>
  <si>
    <t>文化センター展示室蛍光灯修繕</t>
  </si>
  <si>
    <t>管理用（横島小）フラッシュバルブ漏水修繕</t>
  </si>
  <si>
    <t>管理用　既設水栓脱落取付修繕（大野小）</t>
  </si>
  <si>
    <t>管理用　理科室ベランダ側ドア調整（玉名中）</t>
  </si>
  <si>
    <t>管理用　運動場手洗場排水管修繕（八嘉小）</t>
  </si>
  <si>
    <t>管理用　理科室カーテン修理（大野小）</t>
  </si>
  <si>
    <t>管理用　多目的ホール照明修理（玉名中）</t>
  </si>
  <si>
    <t>管理用　1年2組照明修理（玉名中）</t>
  </si>
  <si>
    <t>管理用　武道場照明修理（玉名中）</t>
  </si>
  <si>
    <t>管理用　家庭科室引戸錠他修繕（八嘉小）</t>
  </si>
  <si>
    <t>管理用　図書室戸車他修繕（八嘉小）</t>
  </si>
  <si>
    <t>玉南中学校教室棟廊下修繕</t>
  </si>
  <si>
    <t>八嘉小学校トイレ修繕</t>
  </si>
  <si>
    <t>横島小学校ランチルーム雨漏れ修繕</t>
  </si>
  <si>
    <t>大野小学校昇降口漏水修繕</t>
  </si>
  <si>
    <t>高道小学校階段室上部ガラス割替え</t>
  </si>
  <si>
    <t>保健室照明修繕　管理用　岱明中</t>
  </si>
  <si>
    <t>外灯照明修繕　管理用　岱明中</t>
  </si>
  <si>
    <t>築山小学校コンクリート舗装修繕</t>
  </si>
  <si>
    <t>（有明中・管理用）体育館放送ワイヤレスチューナー修繕</t>
  </si>
  <si>
    <t>滑石小学校体育館照明修繕</t>
  </si>
  <si>
    <t>硝子破損入替修理（玉水小）管理用</t>
  </si>
  <si>
    <t>天水支所防犯灯新設</t>
  </si>
  <si>
    <t>岱明支所国旗ポールワイヤー交換等修繕</t>
  </si>
  <si>
    <t>管理用　1Fトイレ小便器ﾌﾗｯｼｭﾊﾞﾙﾌﾞ不良取替</t>
  </si>
  <si>
    <t>管理用　体育館下側３ｍｍガラス交換（玉名中）</t>
  </si>
  <si>
    <t>管理用　2-3教室引違戸錠交換（玉名中）</t>
  </si>
  <si>
    <t>管理用　防火扉設備光電式煙感知器取替（玉名中）</t>
  </si>
  <si>
    <t>市役所本庁舎防火シャッターバッテリー交換修繕</t>
  </si>
  <si>
    <t>理科室カギ修理他　管理用　岱明中</t>
  </si>
  <si>
    <t>築山小学校体育館照明修繕</t>
  </si>
  <si>
    <t>高齢者等就業支援センターキッチン水栓取替修理</t>
  </si>
  <si>
    <t>管理用　校長室蛍光灯修繕（天水中）</t>
  </si>
  <si>
    <t>管理用（玉陵小）音楽室壁隙間シーリング修理</t>
  </si>
  <si>
    <t>浄化槽マンホール修繕</t>
  </si>
  <si>
    <t>岱明支所外灯用タイマー修繕</t>
  </si>
  <si>
    <t>外灯管球交換　管理用　岱明中</t>
  </si>
  <si>
    <t>本庁舎執務室カウンターフラッシュドア修繕</t>
  </si>
  <si>
    <t>玉水小学校給水パイプ修繕</t>
  </si>
  <si>
    <t>伊倉小学校電話機修繕</t>
  </si>
  <si>
    <t>睦合小学校体育館照明修繕</t>
  </si>
  <si>
    <t>管理用錠交換修理他（町小）</t>
  </si>
  <si>
    <t>玉名市保健ｾﾝﾀｰ誘導灯ﾊﾞｯﾃﾘｰ、予備電源取替修繕</t>
  </si>
  <si>
    <t>（管理用）5-4UDスライダー黒板修理（築山小）</t>
  </si>
  <si>
    <t>管理用　(小天小)ドアクローザー取替修理(保健室)</t>
  </si>
  <si>
    <t>管理用　掃除道具入れドア修繕　1年2組（玉名中）</t>
  </si>
  <si>
    <t>管理用　教室サッシクレセント修理（玉南中）</t>
  </si>
  <si>
    <t>『横』横島支所玄関前段差解消他修繕</t>
  </si>
  <si>
    <t>『横』横島支所多目的ホールドア修繕</t>
  </si>
  <si>
    <t>（有明中・管理用）2年1組ベランダ側出入口戸車交換他</t>
  </si>
  <si>
    <t>『横』横島支所空調機修繕</t>
  </si>
  <si>
    <t>『横』横島町公民館廊下照明修繕</t>
  </si>
  <si>
    <t>管理用　教室カーテンレール修理（大野小）</t>
  </si>
  <si>
    <t>管理用　中学年トイレ壁タイル修繕　（高道小）</t>
  </si>
  <si>
    <t>玉水小学校パソコン室照明修繕（玉水小）管理用</t>
  </si>
  <si>
    <t>管理用　教室蛍光灯修繕（天水中）</t>
  </si>
  <si>
    <t>文化センター駐車場ｿｰﾗｰ式外灯修繕</t>
  </si>
  <si>
    <t>管理用　玉陵中学校理科室壁取合い隙間シール及び２階バルコニー</t>
  </si>
  <si>
    <t>管理用（大浜小）引戸錠調整修理他</t>
  </si>
  <si>
    <t>特別学級放送修繕　　管理用　　岱明中</t>
  </si>
  <si>
    <t>（管理用）3mm透明ガラス交換（築山小）</t>
  </si>
  <si>
    <t>（管理用）1階多目的トイレ排水つまり修理（築山小）</t>
  </si>
  <si>
    <t>管理用　電源装置修理（理科）（玉名中）</t>
  </si>
  <si>
    <t>管理用　ガス漏れ火災警報器ガス漏れ検知器取替修繕(玉名中）</t>
  </si>
  <si>
    <t>管理用（玉水小）硝子破損入替修理</t>
  </si>
  <si>
    <t>荷解室出入り口のシャッター修繕</t>
  </si>
  <si>
    <t>（管理用）職員室蛍光灯修繕（築山小）</t>
  </si>
  <si>
    <t>管理用女子職員トイレ換気扇修繕（町小）</t>
  </si>
  <si>
    <t>管理用　ブラインド修理（校長室、6年教室、図書室）　高道小</t>
  </si>
  <si>
    <t>玉名市役所北入口アスファルト舗装修繕</t>
  </si>
  <si>
    <t>市役所本庁２階防煙垂壁ワイヤー装置取替</t>
  </si>
  <si>
    <t>洗浄室漏水修繕</t>
  </si>
  <si>
    <t>管理用　音楽室壁コンセント修繕（玉南中）</t>
  </si>
  <si>
    <t>岱明支所舗装修繕</t>
  </si>
  <si>
    <t>玉水小学校理科室照明修繕（玉水小）管理用</t>
  </si>
  <si>
    <t>（有明中・管理用）給食室シャッター鍵修繕</t>
  </si>
  <si>
    <t>管理用　外階段灯修繕（八嘉小）</t>
  </si>
  <si>
    <t>岱明支所３階執務室、介護認定審査室エアコン修繕</t>
  </si>
  <si>
    <t>文化センター第一研修室蛍光灯修繕</t>
  </si>
  <si>
    <t>管理用　2階男子小便器つまり修理他</t>
  </si>
  <si>
    <t>管理用　玉陵中学校武道場竪樋修繕</t>
  </si>
  <si>
    <t>管理用スチールゴミ箱修繕（町小）</t>
  </si>
  <si>
    <t>管理用（鍋小）2階男子トイレ小便器排水不良修繕</t>
  </si>
  <si>
    <t>玉水小学校硝子破損入替修理</t>
  </si>
  <si>
    <t>職員男子トイレ小便排水不良修繕　　管理用　　岱明中</t>
  </si>
  <si>
    <t>屋外散水栓破損修繕　　管理用　　岱明中</t>
  </si>
  <si>
    <t>1階女子トイレ排水不良修繕　　管理用　　岱明中</t>
  </si>
  <si>
    <t>２Ｆ男子トイレ和便詰り修繕　　管理用　　岱明中</t>
  </si>
  <si>
    <t>管理用（大浜小）トイレタイル修繕他</t>
  </si>
  <si>
    <t>管理用　田　木枠補修（伊倉小）</t>
  </si>
  <si>
    <t>（管理用）体育館入口ガラス割れ修繕（築山小）</t>
  </si>
  <si>
    <t>駐輪場屋根修繕　　管理用　　岱明中</t>
  </si>
  <si>
    <t>消毒保管庫電磁弁取替修繕</t>
  </si>
  <si>
    <t>管理用　(小天小)運動場放送配線修繕</t>
  </si>
  <si>
    <t>（有明中・管理用）1階男子トイレ小便器漏水修繕他</t>
  </si>
  <si>
    <t>管理用　３F　カウンセリング室安定器取替他（玉名中）</t>
  </si>
  <si>
    <t>玉水小学校職員室照明修繕（玉水小）管理用</t>
  </si>
  <si>
    <t>天水中学校高圧引込ケーブル改修</t>
  </si>
  <si>
    <t>玉名中学校消防設備不備補修</t>
  </si>
  <si>
    <t>管理用　玉名中学校消防設備取替修繕（玉名中）</t>
  </si>
  <si>
    <t>高齢者等就業支援センター事務所換気扇取替修理</t>
  </si>
  <si>
    <t>（管理用）1年生男子トイレ小便器・運動場男子トイレつまり修理</t>
  </si>
  <si>
    <t>管理用　トイレ水漏れ修繕（大野小）</t>
  </si>
  <si>
    <t>管理用　床フローリング改修修繕（睦合小）</t>
  </si>
  <si>
    <t>玉名市庁舎１階点検口改修</t>
  </si>
  <si>
    <t>横島図書館駐車場等金網フェンス修繕</t>
  </si>
  <si>
    <t>管理用（大浜小）畳表替</t>
  </si>
  <si>
    <t>管理用（鍋小）体育館玄関引戸錠修繕</t>
  </si>
  <si>
    <t>管理用（鍋小）渡り廊下両開きドア修理　他</t>
  </si>
  <si>
    <t>管理用　武道場トイレ修理（玉陵中）</t>
  </si>
  <si>
    <t>玉名市庁舎１階監視カメラ改修</t>
  </si>
  <si>
    <t>市役所本庁舎サイン改修</t>
  </si>
  <si>
    <t>有明中学校浄化槽　調整槽ポンプ交換</t>
  </si>
  <si>
    <t>ロッカー修繕費他　　管理用　　岱明中</t>
  </si>
  <si>
    <t>放送修繕　　管理用　　岱明中</t>
  </si>
  <si>
    <t>管理用　玉名中学校排水つまり修理他（玉名中）</t>
  </si>
  <si>
    <t>管理用　女子職員トイレ手洗い器漏水修理（玉名中）</t>
  </si>
  <si>
    <t>文化センター電気室LED照明取替修繕</t>
  </si>
  <si>
    <t>管理用　ひまわり教室蛍光灯修繕（八嘉小）</t>
  </si>
  <si>
    <t>有明中学校浄化槽ブロワーNo.1分解修理</t>
  </si>
  <si>
    <t>有明中学校浄化槽機械室換気扇修繕</t>
  </si>
  <si>
    <t>管理用　コンセント修繕（玉陵中）</t>
  </si>
  <si>
    <t>岱明図書館男子トイレ水石鹸容器交換修繕</t>
  </si>
  <si>
    <t>有明中学校浄化槽ブロワーNo.2部品交換修繕</t>
  </si>
  <si>
    <t>本庁舎東側３・４階間階段照明取替</t>
  </si>
  <si>
    <t>管理用（横島小）給食室料理室排水漏水修繕</t>
  </si>
  <si>
    <t>誘導灯蛍光管取替（岱明支所）</t>
  </si>
  <si>
    <t>有明中学校塩素滅菌器ﾈｵ・ｸﾛﾘﾈｰﾀｰ修繕</t>
  </si>
  <si>
    <t>睦合小学校プール濾過機A-1フィルター修繕</t>
  </si>
  <si>
    <t>築山小学校プール濾過機圧力ｽｲｯﾁ取付け</t>
  </si>
  <si>
    <t>（管理用）築山小学校体育館放送設備修繕（築山小）</t>
  </si>
  <si>
    <t>玉水小学校プール濾過機A-1フィルター修繕</t>
  </si>
  <si>
    <t>横島小学校プール濾過機A-1フィルター修繕</t>
  </si>
  <si>
    <t>『横』風除室内部引分自動ドア開閉装置修繕・装置交換業務</t>
  </si>
  <si>
    <t>文化センター爆裂補修</t>
  </si>
  <si>
    <t>岱明中学校教室棟塔屋修繕</t>
  </si>
  <si>
    <t>管理用　ガラス割替修理（大野小）</t>
  </si>
  <si>
    <t>有明中学校体育館照明修繕</t>
  </si>
  <si>
    <t>体育館ｱﾙﾐ引戸修繕　管理用　岱明中</t>
  </si>
  <si>
    <t>体育館バレーコート修繕　管理用　岱明中</t>
  </si>
  <si>
    <t>駐輪場屋根修繕　管理用　岱明中</t>
  </si>
  <si>
    <t>文化センター4階女子トイレ便器不良修繕</t>
  </si>
  <si>
    <t>管理用　給食コンテナ室壁修繕（八嘉小）</t>
  </si>
  <si>
    <t>文化センター消防設備点検時不備箇所修繕</t>
  </si>
  <si>
    <t>市役所本庁舎外部不陸修繕</t>
  </si>
  <si>
    <t>【天】天水町公民館駐車場照明灯修繕</t>
  </si>
  <si>
    <t>管理用（横島小）バスケット用リング修繕</t>
  </si>
  <si>
    <t>手洗い器自動水栓漏水修繕</t>
  </si>
  <si>
    <t>小天小学校校長室床補強</t>
  </si>
  <si>
    <t>市役所本庁舎アルミドア調整</t>
  </si>
  <si>
    <t>『横』横島町公民館ブラインド修繕</t>
  </si>
  <si>
    <t>『横』横島町公民館ピクトサイン修繕</t>
  </si>
  <si>
    <t>収蔵庫踏板・シリンダー錠修理</t>
  </si>
  <si>
    <t>文化センター4階男子トイレ便器ロータンク不良修繕</t>
  </si>
  <si>
    <t>文化センター4階調理室排水管取替修繕</t>
  </si>
  <si>
    <t>管理用　保健室カーテンレール修繕（大野小）</t>
  </si>
  <si>
    <t>鍋小学校アルミサッシ修繕</t>
  </si>
  <si>
    <t>玉名中学校体育館照明修繕他</t>
  </si>
  <si>
    <t>管理用　特別支援学級教室書棚修繕　他（玉南中）</t>
  </si>
  <si>
    <t>1階女子トイレ他修繕　　管理用　　岱明中</t>
  </si>
  <si>
    <t>玉名市役所２階冷水機部品取替</t>
  </si>
  <si>
    <t>管理用　職員男子トイレ小便器排水不良修繕（伊倉小）</t>
  </si>
  <si>
    <t>管理用　体育館放送設備修繕（伊倉小）</t>
  </si>
  <si>
    <t>管理用　家庭科室壁コンセント修繕　他（玉南中）</t>
  </si>
  <si>
    <t>玉水小学校体育館軒先修繕</t>
  </si>
  <si>
    <t>（管理用）体育館分電盤修理（滑石小）</t>
  </si>
  <si>
    <t>岱明中学校特別教室棟ハンガードア修繕</t>
  </si>
  <si>
    <t>炊飯室ピット内蒸気管漏水修繕</t>
  </si>
  <si>
    <t>管理用　停電灯用バッテリー修理（天水中）</t>
  </si>
  <si>
    <t>玉名町小学校体育館照明修繕</t>
  </si>
  <si>
    <t>大野小学校体育館照明修繕</t>
  </si>
  <si>
    <t>高道小学校体育館照明修繕</t>
  </si>
  <si>
    <t>鍋小学校体育館照明修繕</t>
  </si>
  <si>
    <t>『中』玉名市文化センター自家発電修繕</t>
  </si>
  <si>
    <t>有明中学校ステアシップバッテリー取替</t>
  </si>
  <si>
    <t>岱明中学校体育館電動カーテン修繕</t>
  </si>
  <si>
    <t>電話機及び配線改修</t>
  </si>
  <si>
    <t>玉名中学校高圧気中開閉器取替</t>
  </si>
  <si>
    <t>玉名中学校消防設備取替修繕</t>
  </si>
  <si>
    <t>玉南中学校プール濾過機A-1フィルター修繕</t>
  </si>
  <si>
    <t>玉陵中学校武道場吊り縄取替</t>
  </si>
  <si>
    <t>玉南中学校2・3階トイレ便器取替</t>
  </si>
  <si>
    <t>本庁舎全熱交換機センサー修繕</t>
  </si>
  <si>
    <t>岱明支所庁舎外灯タイマー交換</t>
  </si>
  <si>
    <t>本庁舎空調機部品修繕</t>
  </si>
  <si>
    <t>玉名市文化センター4階ガラス取替修繕</t>
  </si>
  <si>
    <t>玉南中学校屋上エキスパンジョイント修繕</t>
  </si>
  <si>
    <t>管理用　給食コンテナ室ピポット錠取付　　（高道小）</t>
  </si>
  <si>
    <t>管理用　ブラインド修理（5年生教室他）　　（高道小）</t>
  </si>
  <si>
    <t>管理用　管理棟2階男子トイレタイル修繕　　（高道小）</t>
  </si>
  <si>
    <t>管理用　家庭科室流し排水漏水修繕　　（高道小）</t>
  </si>
  <si>
    <t>管理用　飼育小屋修繕　　（高道小）</t>
  </si>
  <si>
    <t>岱明支所屋上屋根板金修繕</t>
  </si>
  <si>
    <t>鍋小</t>
    <rPh sb="0" eb="2">
      <t>ナベショウ</t>
    </rPh>
    <phoneticPr fontId="18"/>
  </si>
  <si>
    <t>築山小</t>
    <rPh sb="0" eb="3">
      <t>ツキヤマショウ</t>
    </rPh>
    <phoneticPr fontId="18"/>
  </si>
  <si>
    <t>豊水小</t>
    <rPh sb="0" eb="1">
      <t>ユタカ</t>
    </rPh>
    <rPh sb="1" eb="2">
      <t>ミズ</t>
    </rPh>
    <rPh sb="2" eb="3">
      <t>ショウ</t>
    </rPh>
    <phoneticPr fontId="18"/>
  </si>
  <si>
    <t>八嘉小</t>
    <rPh sb="0" eb="1">
      <t>ハチ</t>
    </rPh>
    <rPh sb="1" eb="2">
      <t>カ</t>
    </rPh>
    <rPh sb="2" eb="3">
      <t>ショウ</t>
    </rPh>
    <phoneticPr fontId="18"/>
  </si>
  <si>
    <t>伊倉小</t>
    <rPh sb="0" eb="2">
      <t>イクラ</t>
    </rPh>
    <rPh sb="2" eb="3">
      <t>ショウ</t>
    </rPh>
    <phoneticPr fontId="18"/>
  </si>
  <si>
    <t>横島小</t>
    <rPh sb="0" eb="3">
      <t>ヨコシマショウ</t>
    </rPh>
    <phoneticPr fontId="18"/>
  </si>
  <si>
    <t>高道小</t>
    <rPh sb="0" eb="3">
      <t>タカミチショウ</t>
    </rPh>
    <phoneticPr fontId="18"/>
  </si>
  <si>
    <t>小天小</t>
    <rPh sb="0" eb="3">
      <t>オアマショウ</t>
    </rPh>
    <phoneticPr fontId="18"/>
  </si>
  <si>
    <t>有明中</t>
    <rPh sb="0" eb="3">
      <t>アリアケチュウ</t>
    </rPh>
    <phoneticPr fontId="18"/>
  </si>
  <si>
    <t>岱明中</t>
    <rPh sb="0" eb="3">
      <t>タイメイチュウ</t>
    </rPh>
    <phoneticPr fontId="18"/>
  </si>
  <si>
    <t>中央公民館</t>
    <rPh sb="0" eb="2">
      <t>チュウオウ</t>
    </rPh>
    <rPh sb="2" eb="5">
      <t>コウミンカン</t>
    </rPh>
    <phoneticPr fontId="18"/>
  </si>
  <si>
    <t>横島町公民館</t>
    <rPh sb="0" eb="2">
      <t>ヨコシマ</t>
    </rPh>
    <rPh sb="2" eb="3">
      <t>マチ</t>
    </rPh>
    <rPh sb="3" eb="6">
      <t>コウミンカン</t>
    </rPh>
    <phoneticPr fontId="18"/>
  </si>
  <si>
    <t>天水町公民館</t>
    <rPh sb="0" eb="3">
      <t>テンスイマチ</t>
    </rPh>
    <rPh sb="3" eb="6">
      <t>コウミンカン</t>
    </rPh>
    <phoneticPr fontId="18"/>
  </si>
  <si>
    <t>高齢者等就業支援センター</t>
    <rPh sb="0" eb="3">
      <t>コウレイシャ</t>
    </rPh>
    <rPh sb="3" eb="4">
      <t>トウ</t>
    </rPh>
    <rPh sb="4" eb="6">
      <t>シュウギョウ</t>
    </rPh>
    <rPh sb="6" eb="8">
      <t>シエン</t>
    </rPh>
    <phoneticPr fontId="18"/>
  </si>
  <si>
    <t>本庁舎</t>
    <rPh sb="0" eb="3">
      <t>ホンチョウシャ</t>
    </rPh>
    <phoneticPr fontId="18"/>
  </si>
  <si>
    <t>岱明支所</t>
    <rPh sb="0" eb="2">
      <t>タイメイ</t>
    </rPh>
    <rPh sb="2" eb="4">
      <t>シショ</t>
    </rPh>
    <phoneticPr fontId="18"/>
  </si>
  <si>
    <t>横島支所</t>
    <rPh sb="0" eb="2">
      <t>ヨコシマ</t>
    </rPh>
    <rPh sb="2" eb="4">
      <t>シショ</t>
    </rPh>
    <phoneticPr fontId="18"/>
  </si>
  <si>
    <t>市民図書館</t>
    <rPh sb="0" eb="2">
      <t>シミン</t>
    </rPh>
    <rPh sb="2" eb="5">
      <t>トショカン</t>
    </rPh>
    <phoneticPr fontId="18"/>
  </si>
  <si>
    <t>岱明図書館</t>
    <rPh sb="0" eb="2">
      <t>タイメイ</t>
    </rPh>
    <rPh sb="2" eb="5">
      <t>トショカン</t>
    </rPh>
    <phoneticPr fontId="18"/>
  </si>
  <si>
    <t>総合体育館</t>
    <rPh sb="0" eb="2">
      <t>ソウゴウ</t>
    </rPh>
    <rPh sb="2" eb="5">
      <t>タイイクカン</t>
    </rPh>
    <phoneticPr fontId="18"/>
  </si>
  <si>
    <t>歴史博物館</t>
    <rPh sb="0" eb="2">
      <t>レキシ</t>
    </rPh>
    <rPh sb="2" eb="5">
      <t>ハクブツカン</t>
    </rPh>
    <phoneticPr fontId="18"/>
  </si>
  <si>
    <t>保健センター</t>
    <rPh sb="0" eb="2">
      <t>ホケン</t>
    </rPh>
    <phoneticPr fontId="18"/>
  </si>
  <si>
    <t>施設名称</t>
    <rPh sb="0" eb="2">
      <t>シセツ</t>
    </rPh>
    <rPh sb="2" eb="4">
      <t>メイショウ</t>
    </rPh>
    <phoneticPr fontId="18"/>
  </si>
  <si>
    <t>野球場水栓漏水修繕</t>
    <rPh sb="0" eb="3">
      <t>ヤキュウジョウ</t>
    </rPh>
    <rPh sb="3" eb="5">
      <t>スイセン</t>
    </rPh>
    <rPh sb="5" eb="7">
      <t>ロウスイ</t>
    </rPh>
    <rPh sb="7" eb="9">
      <t>シュウゼン</t>
    </rPh>
    <phoneticPr fontId="18"/>
  </si>
  <si>
    <t>体育館トレーニング室エアコン基盤修繕</t>
    <rPh sb="0" eb="3">
      <t>タイイクカン</t>
    </rPh>
    <rPh sb="9" eb="10">
      <t>シツ</t>
    </rPh>
    <rPh sb="14" eb="16">
      <t>キバン</t>
    </rPh>
    <rPh sb="16" eb="18">
      <t>シュウゼン</t>
    </rPh>
    <phoneticPr fontId="18"/>
  </si>
  <si>
    <t>体育館空調機修繕</t>
    <rPh sb="0" eb="2">
      <t>タイイク</t>
    </rPh>
    <rPh sb="2" eb="3">
      <t>カン</t>
    </rPh>
    <rPh sb="3" eb="6">
      <t>クウチョウキ</t>
    </rPh>
    <rPh sb="6" eb="8">
      <t>シュウゼン</t>
    </rPh>
    <phoneticPr fontId="18"/>
  </si>
  <si>
    <t>体育館排煙窓修繕</t>
    <rPh sb="0" eb="3">
      <t>タイイクカン</t>
    </rPh>
    <rPh sb="3" eb="6">
      <t>ハイエンマド</t>
    </rPh>
    <rPh sb="6" eb="8">
      <t>シュウゼン</t>
    </rPh>
    <phoneticPr fontId="18"/>
  </si>
  <si>
    <t>体育館トレーニング室エアコン基盤修繕</t>
    <rPh sb="0" eb="3">
      <t>タイイクカン</t>
    </rPh>
    <rPh sb="9" eb="10">
      <t>シツ</t>
    </rPh>
    <rPh sb="14" eb="18">
      <t>キバンシュウゼン</t>
    </rPh>
    <phoneticPr fontId="18"/>
  </si>
  <si>
    <t>野球場スコアボード修繕</t>
    <rPh sb="0" eb="3">
      <t>ヤキュウジョウ</t>
    </rPh>
    <rPh sb="9" eb="11">
      <t>シュウゼン</t>
    </rPh>
    <phoneticPr fontId="18"/>
  </si>
  <si>
    <t>公園内漏水修繕</t>
    <rPh sb="0" eb="2">
      <t>コウエン</t>
    </rPh>
    <rPh sb="2" eb="3">
      <t>ナイ</t>
    </rPh>
    <rPh sb="3" eb="5">
      <t>ロウスイ</t>
    </rPh>
    <rPh sb="5" eb="7">
      <t>シュウゼン</t>
    </rPh>
    <phoneticPr fontId="18"/>
  </si>
  <si>
    <t>体育館ドアクローザー修繕</t>
    <rPh sb="0" eb="3">
      <t>タイイクカン</t>
    </rPh>
    <rPh sb="10" eb="12">
      <t>シュウゼン</t>
    </rPh>
    <phoneticPr fontId="18"/>
  </si>
  <si>
    <t>公園浄化槽ポンプ修繕</t>
    <rPh sb="0" eb="2">
      <t>コウエン</t>
    </rPh>
    <rPh sb="2" eb="5">
      <t>ジョウカソウ</t>
    </rPh>
    <rPh sb="8" eb="10">
      <t>シュウゼン</t>
    </rPh>
    <phoneticPr fontId="18"/>
  </si>
  <si>
    <t>金栗広場夜間照明修繕</t>
    <rPh sb="0" eb="4">
      <t>カナクリヒロバ</t>
    </rPh>
    <rPh sb="4" eb="8">
      <t>ヤカンショウメイ</t>
    </rPh>
    <rPh sb="8" eb="10">
      <t>シュウゼン</t>
    </rPh>
    <phoneticPr fontId="18"/>
  </si>
  <si>
    <t>体育館トレーニング室監視カメラ修繕</t>
    <rPh sb="0" eb="3">
      <t>タイイクカン</t>
    </rPh>
    <rPh sb="9" eb="10">
      <t>シツ</t>
    </rPh>
    <rPh sb="10" eb="12">
      <t>カンシ</t>
    </rPh>
    <rPh sb="15" eb="17">
      <t>シュウゼン</t>
    </rPh>
    <phoneticPr fontId="18"/>
  </si>
  <si>
    <t>公園街路灯タイマー修繕</t>
    <rPh sb="0" eb="2">
      <t>コウエン</t>
    </rPh>
    <rPh sb="2" eb="5">
      <t>ガイロトウ</t>
    </rPh>
    <rPh sb="9" eb="11">
      <t>シュウゼン</t>
    </rPh>
    <phoneticPr fontId="18"/>
  </si>
  <si>
    <t>公園内第1キュービクル引込ケーブル修繕</t>
    <rPh sb="0" eb="2">
      <t>コウエン</t>
    </rPh>
    <rPh sb="2" eb="3">
      <t>ナイ</t>
    </rPh>
    <rPh sb="3" eb="4">
      <t>ダイ</t>
    </rPh>
    <rPh sb="11" eb="13">
      <t>ヒキコミ</t>
    </rPh>
    <rPh sb="17" eb="19">
      <t>シュウゼン</t>
    </rPh>
    <phoneticPr fontId="18"/>
  </si>
  <si>
    <t>玉名町小</t>
    <rPh sb="0" eb="2">
      <t>タマナ</t>
    </rPh>
    <rPh sb="2" eb="4">
      <t>マチショウ</t>
    </rPh>
    <phoneticPr fontId="18"/>
  </si>
  <si>
    <t>大野小</t>
    <rPh sb="0" eb="2">
      <t>オオノ</t>
    </rPh>
    <rPh sb="2" eb="3">
      <t>ショウ</t>
    </rPh>
    <phoneticPr fontId="18"/>
  </si>
  <si>
    <t>大浜小</t>
    <rPh sb="0" eb="2">
      <t>オオハマ</t>
    </rPh>
    <rPh sb="2" eb="3">
      <t>ショウ</t>
    </rPh>
    <phoneticPr fontId="18"/>
  </si>
  <si>
    <t>玉陵中</t>
    <rPh sb="0" eb="3">
      <t>ギョクリョウチュウ</t>
    </rPh>
    <phoneticPr fontId="18"/>
  </si>
  <si>
    <t>玉名中</t>
    <rPh sb="0" eb="2">
      <t>タマナ</t>
    </rPh>
    <rPh sb="2" eb="3">
      <t>チュウ</t>
    </rPh>
    <phoneticPr fontId="18"/>
  </si>
  <si>
    <t>睦合小</t>
    <rPh sb="0" eb="3">
      <t>ムツアイショウ</t>
    </rPh>
    <phoneticPr fontId="18"/>
  </si>
  <si>
    <t>教育総務課</t>
    <rPh sb="0" eb="5">
      <t>キョウイクソウムカ</t>
    </rPh>
    <phoneticPr fontId="18"/>
  </si>
  <si>
    <t>市内活用実績</t>
    <rPh sb="0" eb="2">
      <t>シナイ</t>
    </rPh>
    <rPh sb="2" eb="4">
      <t>カツヨウ</t>
    </rPh>
    <rPh sb="4" eb="6">
      <t>ジッセキ</t>
    </rPh>
    <phoneticPr fontId="18"/>
  </si>
  <si>
    <t>市内</t>
  </si>
  <si>
    <t>課合計</t>
    <rPh sb="0" eb="3">
      <t>カゴウケイ</t>
    </rPh>
    <phoneticPr fontId="18"/>
  </si>
  <si>
    <t>玉南中</t>
    <rPh sb="0" eb="3">
      <t>ギョクナンチュウ</t>
    </rPh>
    <phoneticPr fontId="18"/>
  </si>
  <si>
    <t>天水中</t>
    <rPh sb="0" eb="3">
      <t>テンスイチュウ</t>
    </rPh>
    <phoneticPr fontId="18"/>
  </si>
  <si>
    <t>玉名中央給食センター</t>
    <rPh sb="0" eb="2">
      <t>タマナ</t>
    </rPh>
    <rPh sb="2" eb="4">
      <t>チュウオウ</t>
    </rPh>
    <rPh sb="4" eb="6">
      <t>キュウショク</t>
    </rPh>
    <phoneticPr fontId="18"/>
  </si>
  <si>
    <t>岱明給食センター</t>
    <rPh sb="0" eb="2">
      <t>タイメイ</t>
    </rPh>
    <rPh sb="2" eb="4">
      <t>キュウショク</t>
    </rPh>
    <phoneticPr fontId="18"/>
  </si>
  <si>
    <t>天水給食センター</t>
    <rPh sb="0" eb="2">
      <t>テンスイ</t>
    </rPh>
    <rPh sb="2" eb="4">
      <t>キュウショク</t>
    </rPh>
    <phoneticPr fontId="18"/>
  </si>
  <si>
    <t>横島図書館</t>
    <rPh sb="0" eb="2">
      <t>ヨコシマ</t>
    </rPh>
    <rPh sb="2" eb="5">
      <t>トショカン</t>
    </rPh>
    <phoneticPr fontId="18"/>
  </si>
  <si>
    <t>滑石小</t>
    <rPh sb="0" eb="1">
      <t>ナメ</t>
    </rPh>
    <rPh sb="1" eb="2">
      <t>イシ</t>
    </rPh>
    <rPh sb="2" eb="3">
      <t>ショウ</t>
    </rPh>
    <phoneticPr fontId="18"/>
  </si>
  <si>
    <t>玉陵小</t>
    <rPh sb="0" eb="3">
      <t>ギョクリョウショウ</t>
    </rPh>
    <phoneticPr fontId="18"/>
  </si>
  <si>
    <t>玉水小</t>
    <rPh sb="0" eb="3">
      <t>タマミズショウ</t>
    </rPh>
    <phoneticPr fontId="18"/>
  </si>
  <si>
    <t>市内業者活用割合</t>
    <rPh sb="0" eb="2">
      <t>シナイ</t>
    </rPh>
    <rPh sb="2" eb="4">
      <t>ギョウシャ</t>
    </rPh>
    <rPh sb="4" eb="6">
      <t>カツヨウ</t>
    </rPh>
    <rPh sb="6" eb="8">
      <t>ワリアイ</t>
    </rPh>
    <phoneticPr fontId="18"/>
  </si>
  <si>
    <t>市内業者活用件数</t>
    <rPh sb="0" eb="2">
      <t>シナイ</t>
    </rPh>
    <rPh sb="2" eb="4">
      <t>ギョウシャ</t>
    </rPh>
    <rPh sb="4" eb="6">
      <t>カツヨウ</t>
    </rPh>
    <rPh sb="6" eb="8">
      <t>ケンスウ</t>
    </rPh>
    <phoneticPr fontId="18"/>
  </si>
  <si>
    <t>市内業者受注金額割合</t>
    <rPh sb="0" eb="2">
      <t>シナイ</t>
    </rPh>
    <rPh sb="2" eb="4">
      <t>ギョウシャ</t>
    </rPh>
    <rPh sb="4" eb="6">
      <t>ジュチュウ</t>
    </rPh>
    <rPh sb="6" eb="8">
      <t>キンガク</t>
    </rPh>
    <rPh sb="8" eb="10">
      <t>ワリアイ</t>
    </rPh>
    <phoneticPr fontId="18"/>
  </si>
  <si>
    <t>市内</t>
    <phoneticPr fontId="18"/>
  </si>
  <si>
    <t>修繕金額</t>
    <rPh sb="0" eb="2">
      <t>シュウゼン</t>
    </rPh>
    <phoneticPr fontId="18"/>
  </si>
  <si>
    <t>修繕名称</t>
    <rPh sb="0" eb="2">
      <t>シュウゼン</t>
    </rPh>
    <rPh sb="2" eb="4">
      <t>メイショウ</t>
    </rPh>
    <phoneticPr fontId="18"/>
  </si>
  <si>
    <t>総合計</t>
    <rPh sb="0" eb="1">
      <t>ソウ</t>
    </rPh>
    <rPh sb="1" eb="3">
      <t>ゴウケイ</t>
    </rPh>
    <phoneticPr fontId="18"/>
  </si>
  <si>
    <t>【市内業者活用実績】　令和元年度修繕料支出一覧</t>
    <rPh sb="1" eb="3">
      <t>シナイ</t>
    </rPh>
    <rPh sb="3" eb="5">
      <t>ギョウシャ</t>
    </rPh>
    <rPh sb="5" eb="7">
      <t>カツヨウ</t>
    </rPh>
    <rPh sb="7" eb="9">
      <t>ジッセキ</t>
    </rPh>
    <rPh sb="11" eb="13">
      <t>レイワ</t>
    </rPh>
    <rPh sb="13" eb="14">
      <t>ガン</t>
    </rPh>
    <rPh sb="14" eb="16">
      <t>ネンド</t>
    </rPh>
    <rPh sb="16" eb="19">
      <t>シュウゼンリョウ</t>
    </rPh>
    <rPh sb="19" eb="21">
      <t>シシュツ</t>
    </rPh>
    <rPh sb="21" eb="23">
      <t>イチラン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</si>
</sst>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eneral&quot;件&quot;"/>
    <numFmt numFmtId="177" formatCode="0.0%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38" fontId="19" fillId="0" borderId="11" xfId="42" applyFont="1" applyBorder="1" applyAlignment="1">
      <alignment vertical="center" shrinkToFit="1"/>
    </xf>
    <xf numFmtId="38" fontId="19" fillId="0" borderId="12" xfId="42" applyFont="1" applyBorder="1" applyAlignment="1">
      <alignment vertical="center" shrinkToFit="1"/>
    </xf>
    <xf numFmtId="38" fontId="19" fillId="0" borderId="0" xfId="42" applyFont="1" applyAlignment="1">
      <alignment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5" xfId="0" applyFont="1" applyBorder="1" applyAlignment="1">
      <alignment vertical="center" shrinkToFit="1"/>
    </xf>
    <xf numFmtId="38" fontId="19" fillId="0" borderId="15" xfId="42" applyFont="1" applyBorder="1" applyAlignment="1">
      <alignment vertical="center" shrinkToFit="1"/>
    </xf>
    <xf numFmtId="0" fontId="19" fillId="0" borderId="17" xfId="0" applyFont="1" applyBorder="1" applyAlignment="1">
      <alignment vertical="center" shrinkToFit="1"/>
    </xf>
    <xf numFmtId="0" fontId="19" fillId="0" borderId="17" xfId="0" applyFont="1" applyBorder="1" applyAlignment="1">
      <alignment horizontal="center" vertical="center" shrinkToFit="1"/>
    </xf>
    <xf numFmtId="38" fontId="19" fillId="0" borderId="17" xfId="42" applyFont="1" applyBorder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38" fontId="19" fillId="0" borderId="10" xfId="42" applyFont="1" applyBorder="1" applyAlignment="1">
      <alignment vertical="center" shrinkToFit="1"/>
    </xf>
    <xf numFmtId="0" fontId="19" fillId="0" borderId="14" xfId="0" applyFont="1" applyBorder="1" applyAlignment="1">
      <alignment vertical="center" shrinkToFit="1"/>
    </xf>
    <xf numFmtId="0" fontId="19" fillId="0" borderId="11" xfId="0" applyFont="1" applyBorder="1">
      <alignment vertical="center"/>
    </xf>
    <xf numFmtId="0" fontId="19" fillId="0" borderId="13" xfId="0" applyFont="1" applyBorder="1" applyAlignment="1">
      <alignment vertical="center" shrinkToFit="1"/>
    </xf>
    <xf numFmtId="38" fontId="19" fillId="0" borderId="18" xfId="42" applyFont="1" applyBorder="1" applyAlignment="1">
      <alignment vertical="center" shrinkToFit="1"/>
    </xf>
    <xf numFmtId="0" fontId="19" fillId="0" borderId="30" xfId="0" applyFont="1" applyBorder="1" applyAlignment="1">
      <alignment horizontal="center" vertical="center" shrinkToFit="1"/>
    </xf>
    <xf numFmtId="176" fontId="19" fillId="0" borderId="31" xfId="0" applyNumberFormat="1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38" fontId="19" fillId="0" borderId="13" xfId="42" applyFont="1" applyBorder="1" applyAlignment="1">
      <alignment vertical="center" shrinkToFit="1"/>
    </xf>
    <xf numFmtId="176" fontId="19" fillId="0" borderId="30" xfId="0" applyNumberFormat="1" applyFont="1" applyBorder="1" applyAlignment="1">
      <alignment horizontal="center" vertical="center" shrinkToFit="1"/>
    </xf>
    <xf numFmtId="38" fontId="19" fillId="0" borderId="14" xfId="42" applyFont="1" applyBorder="1" applyAlignment="1">
      <alignment vertical="center" shrinkToFit="1"/>
    </xf>
    <xf numFmtId="0" fontId="19" fillId="0" borderId="13" xfId="0" applyFont="1" applyBorder="1">
      <alignment vertical="center"/>
    </xf>
    <xf numFmtId="0" fontId="19" fillId="0" borderId="14" xfId="0" applyFont="1" applyBorder="1" applyAlignment="1">
      <alignment horizontal="center" vertical="center" shrinkToFit="1"/>
    </xf>
    <xf numFmtId="176" fontId="19" fillId="0" borderId="20" xfId="0" applyNumberFormat="1" applyFont="1" applyBorder="1" applyAlignment="1">
      <alignment horizontal="center" vertical="center" shrinkToFit="1"/>
    </xf>
    <xf numFmtId="176" fontId="19" fillId="0" borderId="29" xfId="0" applyNumberFormat="1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176" fontId="19" fillId="0" borderId="32" xfId="0" applyNumberFormat="1" applyFont="1" applyBorder="1" applyAlignment="1">
      <alignment horizontal="center" vertical="center" shrinkToFit="1"/>
    </xf>
    <xf numFmtId="38" fontId="19" fillId="0" borderId="32" xfId="42" applyFont="1" applyBorder="1" applyAlignment="1">
      <alignment vertical="center" shrinkToFit="1"/>
    </xf>
    <xf numFmtId="0" fontId="19" fillId="0" borderId="33" xfId="0" applyFont="1" applyBorder="1" applyAlignment="1">
      <alignment vertical="center" shrinkToFit="1"/>
    </xf>
    <xf numFmtId="0" fontId="19" fillId="0" borderId="34" xfId="0" applyFont="1" applyBorder="1" applyAlignment="1">
      <alignment vertical="center" shrinkToFit="1"/>
    </xf>
    <xf numFmtId="0" fontId="19" fillId="0" borderId="35" xfId="0" applyFont="1" applyBorder="1" applyAlignment="1">
      <alignment vertical="center" shrinkToFit="1"/>
    </xf>
    <xf numFmtId="38" fontId="19" fillId="0" borderId="17" xfId="42" applyFont="1" applyBorder="1" applyAlignment="1">
      <alignment horizontal="right" vertical="center" shrinkToFit="1"/>
    </xf>
    <xf numFmtId="38" fontId="19" fillId="0" borderId="32" xfId="42" applyFont="1" applyBorder="1" applyAlignment="1">
      <alignment horizontal="right" vertical="center" shrinkToFit="1"/>
    </xf>
    <xf numFmtId="38" fontId="19" fillId="0" borderId="31" xfId="42" applyFont="1" applyBorder="1" applyAlignment="1">
      <alignment vertical="center" shrinkToFit="1"/>
    </xf>
    <xf numFmtId="38" fontId="19" fillId="0" borderId="21" xfId="0" applyNumberFormat="1" applyFont="1" applyBorder="1" applyAlignment="1">
      <alignment horizontal="right" vertical="center" shrinkToFit="1"/>
    </xf>
    <xf numFmtId="177" fontId="19" fillId="0" borderId="0" xfId="0" applyNumberFormat="1" applyFont="1">
      <alignment vertical="center"/>
    </xf>
    <xf numFmtId="38" fontId="19" fillId="0" borderId="24" xfId="42" applyFont="1" applyBorder="1" applyAlignment="1">
      <alignment horizontal="right" vertical="center" shrinkToFit="1"/>
    </xf>
    <xf numFmtId="38" fontId="19" fillId="0" borderId="36" xfId="42" applyFont="1" applyBorder="1" applyAlignment="1">
      <alignment vertical="center" shrinkToFit="1"/>
    </xf>
    <xf numFmtId="38" fontId="19" fillId="0" borderId="38" xfId="42" applyFont="1" applyBorder="1" applyAlignment="1">
      <alignment vertical="center" shrinkToFit="1"/>
    </xf>
    <xf numFmtId="38" fontId="19" fillId="0" borderId="21" xfId="42" applyFont="1" applyBorder="1" applyAlignment="1">
      <alignment horizontal="right" vertical="center" shrinkToFit="1"/>
    </xf>
    <xf numFmtId="38" fontId="19" fillId="0" borderId="40" xfId="42" applyFont="1" applyBorder="1" applyAlignment="1">
      <alignment horizontal="right" vertical="center" shrinkToFit="1"/>
    </xf>
    <xf numFmtId="0" fontId="19" fillId="0" borderId="21" xfId="0" applyFont="1" applyBorder="1" applyAlignment="1">
      <alignment horizontal="right" vertical="center" shrinkToFit="1"/>
    </xf>
    <xf numFmtId="38" fontId="19" fillId="0" borderId="17" xfId="42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9" fillId="0" borderId="28" xfId="0" applyFont="1" applyBorder="1" applyAlignment="1">
      <alignment horizontal="center" vertical="center" shrinkToFit="1"/>
    </xf>
    <xf numFmtId="176" fontId="20" fillId="0" borderId="37" xfId="0" applyNumberFormat="1" applyFont="1" applyBorder="1" applyAlignment="1">
      <alignment vertical="center" shrinkToFit="1"/>
    </xf>
    <xf numFmtId="177" fontId="20" fillId="0" borderId="37" xfId="43" applyNumberFormat="1" applyFont="1" applyBorder="1" applyAlignment="1">
      <alignment vertical="center" shrinkToFit="1"/>
    </xf>
    <xf numFmtId="177" fontId="20" fillId="0" borderId="39" xfId="43" applyNumberFormat="1" applyFont="1" applyBorder="1" applyAlignment="1">
      <alignment vertical="center" shrinkToFit="1"/>
    </xf>
    <xf numFmtId="0" fontId="19" fillId="0" borderId="28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3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0"/>
  <sheetViews>
    <sheetView tabSelected="1" view="pageBreakPreview" zoomScale="60" zoomScaleNormal="100" workbookViewId="0"/>
  </sheetViews>
  <sheetFormatPr defaultRowHeight="14.25" customHeight="1" x14ac:dyDescent="0.4"/>
  <cols>
    <col min="1" max="1" width="13.125" style="5" customWidth="1"/>
    <col min="2" max="2" width="24.75" style="5" bestFit="1" customWidth="1"/>
    <col min="3" max="3" width="35.125" style="5" customWidth="1"/>
    <col min="4" max="4" width="17.25" style="8" customWidth="1"/>
    <col min="5" max="5" width="21.25" style="5" customWidth="1"/>
    <col min="6" max="16384" width="9" style="1"/>
  </cols>
  <sheetData>
    <row r="1" spans="1:5" ht="14.25" customHeight="1" x14ac:dyDescent="0.4">
      <c r="A1" s="51" t="s">
        <v>498</v>
      </c>
    </row>
    <row r="4" spans="1:5" ht="14.25" customHeight="1" x14ac:dyDescent="0.4">
      <c r="A4" s="15" t="s">
        <v>0</v>
      </c>
      <c r="B4" s="15" t="s">
        <v>458</v>
      </c>
      <c r="C4" s="15" t="s">
        <v>496</v>
      </c>
      <c r="D4" s="50" t="s">
        <v>495</v>
      </c>
      <c r="E4" s="15" t="s">
        <v>479</v>
      </c>
    </row>
    <row r="5" spans="1:5" ht="14.25" customHeight="1" x14ac:dyDescent="0.4">
      <c r="A5" s="59" t="s">
        <v>109</v>
      </c>
      <c r="B5" s="62" t="s">
        <v>456</v>
      </c>
      <c r="C5" s="12" t="s">
        <v>130</v>
      </c>
      <c r="D5" s="13">
        <v>32400</v>
      </c>
      <c r="E5" s="11"/>
    </row>
    <row r="6" spans="1:5" ht="14.25" customHeight="1" x14ac:dyDescent="0.4">
      <c r="A6" s="59"/>
      <c r="B6" s="62"/>
      <c r="C6" s="3" t="s">
        <v>152</v>
      </c>
      <c r="D6" s="6">
        <v>216000</v>
      </c>
      <c r="E6" s="9"/>
    </row>
    <row r="7" spans="1:5" ht="14.25" customHeight="1" x14ac:dyDescent="0.4">
      <c r="A7" s="59"/>
      <c r="B7" s="62"/>
      <c r="C7" s="3" t="s">
        <v>308</v>
      </c>
      <c r="D7" s="6">
        <v>261250</v>
      </c>
      <c r="E7" s="9"/>
    </row>
    <row r="8" spans="1:5" ht="14.25" customHeight="1" thickBot="1" x14ac:dyDescent="0.45">
      <c r="A8" s="59"/>
      <c r="B8" s="63"/>
      <c r="C8" s="4" t="s">
        <v>395</v>
      </c>
      <c r="D8" s="7">
        <v>39600</v>
      </c>
      <c r="E8" s="10"/>
    </row>
    <row r="9" spans="1:5" ht="14.25" customHeight="1" thickBot="1" x14ac:dyDescent="0.45">
      <c r="A9" s="60"/>
      <c r="B9" s="52" t="s">
        <v>481</v>
      </c>
      <c r="C9" s="24">
        <f>+COUNTA(C5:C8)</f>
        <v>4</v>
      </c>
      <c r="D9" s="41">
        <f>+SUM(D5:D8)</f>
        <v>549250</v>
      </c>
      <c r="E9" s="49">
        <f>+SUMIF(E5:E8,"市内",D5:D8)</f>
        <v>0</v>
      </c>
    </row>
    <row r="10" spans="1:5" ht="14.25" customHeight="1" x14ac:dyDescent="0.4">
      <c r="A10" s="58" t="s">
        <v>37</v>
      </c>
      <c r="B10" s="64" t="s">
        <v>449</v>
      </c>
      <c r="C10" s="12" t="s">
        <v>38</v>
      </c>
      <c r="D10" s="13">
        <v>81287</v>
      </c>
      <c r="E10" s="11"/>
    </row>
    <row r="11" spans="1:5" ht="14.25" customHeight="1" x14ac:dyDescent="0.4">
      <c r="A11" s="59"/>
      <c r="B11" s="62"/>
      <c r="C11" s="3" t="s">
        <v>64</v>
      </c>
      <c r="D11" s="6">
        <v>55404</v>
      </c>
      <c r="E11" s="9" t="s">
        <v>480</v>
      </c>
    </row>
    <row r="12" spans="1:5" ht="14.25" customHeight="1" x14ac:dyDescent="0.4">
      <c r="A12" s="59"/>
      <c r="B12" s="62"/>
      <c r="C12" s="3" t="s">
        <v>90</v>
      </c>
      <c r="D12" s="6">
        <v>118890</v>
      </c>
      <c r="E12" s="9" t="s">
        <v>480</v>
      </c>
    </row>
    <row r="13" spans="1:5" ht="14.25" customHeight="1" x14ac:dyDescent="0.4">
      <c r="A13" s="59"/>
      <c r="B13" s="62"/>
      <c r="C13" s="3" t="s">
        <v>94</v>
      </c>
      <c r="D13" s="6">
        <v>32724</v>
      </c>
      <c r="E13" s="9" t="s">
        <v>480</v>
      </c>
    </row>
    <row r="14" spans="1:5" ht="14.25" customHeight="1" x14ac:dyDescent="0.4">
      <c r="A14" s="59"/>
      <c r="B14" s="62"/>
      <c r="C14" s="3" t="s">
        <v>99</v>
      </c>
      <c r="D14" s="6">
        <v>58320</v>
      </c>
      <c r="E14" s="9" t="s">
        <v>480</v>
      </c>
    </row>
    <row r="15" spans="1:5" ht="14.25" customHeight="1" x14ac:dyDescent="0.4">
      <c r="A15" s="59"/>
      <c r="B15" s="62"/>
      <c r="C15" s="3" t="s">
        <v>94</v>
      </c>
      <c r="D15" s="6">
        <v>33026</v>
      </c>
      <c r="E15" s="9" t="s">
        <v>480</v>
      </c>
    </row>
    <row r="16" spans="1:5" ht="14.25" customHeight="1" x14ac:dyDescent="0.4">
      <c r="A16" s="59"/>
      <c r="B16" s="62"/>
      <c r="C16" s="3" t="s">
        <v>274</v>
      </c>
      <c r="D16" s="6">
        <v>50600</v>
      </c>
      <c r="E16" s="9" t="s">
        <v>480</v>
      </c>
    </row>
    <row r="17" spans="1:5" ht="14.25" customHeight="1" thickBot="1" x14ac:dyDescent="0.45">
      <c r="A17" s="59"/>
      <c r="B17" s="63"/>
      <c r="C17" s="4" t="s">
        <v>343</v>
      </c>
      <c r="D17" s="7">
        <v>141350</v>
      </c>
      <c r="E17" s="10" t="s">
        <v>480</v>
      </c>
    </row>
    <row r="18" spans="1:5" ht="14.25" customHeight="1" thickBot="1" x14ac:dyDescent="0.45">
      <c r="A18" s="60"/>
      <c r="B18" s="52" t="s">
        <v>481</v>
      </c>
      <c r="C18" s="24">
        <f>+COUNTA(C10:C17)</f>
        <v>8</v>
      </c>
      <c r="D18" s="41">
        <f>+SUM(D10:D17)</f>
        <v>571601</v>
      </c>
      <c r="E18" s="47">
        <f>+SUMIF(E10:E17,"市内",D10:D17)</f>
        <v>490314</v>
      </c>
    </row>
    <row r="19" spans="1:5" ht="14.25" customHeight="1" thickBot="1" x14ac:dyDescent="0.45">
      <c r="A19" s="58" t="s">
        <v>6</v>
      </c>
      <c r="B19" s="23" t="s">
        <v>457</v>
      </c>
      <c r="C19" s="14" t="s">
        <v>285</v>
      </c>
      <c r="D19" s="16">
        <v>74800</v>
      </c>
      <c r="E19" s="15"/>
    </row>
    <row r="20" spans="1:5" ht="14.25" customHeight="1" thickBot="1" x14ac:dyDescent="0.45">
      <c r="A20" s="60"/>
      <c r="B20" s="52" t="s">
        <v>481</v>
      </c>
      <c r="C20" s="24">
        <f>+COUNTA(C19)</f>
        <v>1</v>
      </c>
      <c r="D20" s="41">
        <f>+SUM(D19)</f>
        <v>74800</v>
      </c>
      <c r="E20" s="47">
        <f>+SUMIF(E19,"市内",D19)</f>
        <v>0</v>
      </c>
    </row>
    <row r="21" spans="1:5" ht="14.25" customHeight="1" x14ac:dyDescent="0.4">
      <c r="A21" s="58" t="s">
        <v>4</v>
      </c>
      <c r="B21" s="64" t="s">
        <v>450</v>
      </c>
      <c r="C21" s="12" t="s">
        <v>312</v>
      </c>
      <c r="D21" s="13">
        <v>93500</v>
      </c>
      <c r="E21" s="11" t="s">
        <v>480</v>
      </c>
    </row>
    <row r="22" spans="1:5" ht="14.25" customHeight="1" x14ac:dyDescent="0.4">
      <c r="A22" s="59"/>
      <c r="B22" s="62"/>
      <c r="C22" s="3" t="s">
        <v>347</v>
      </c>
      <c r="D22" s="6">
        <v>29700</v>
      </c>
      <c r="E22" s="9" t="s">
        <v>480</v>
      </c>
    </row>
    <row r="23" spans="1:5" ht="14.25" customHeight="1" x14ac:dyDescent="0.4">
      <c r="A23" s="59"/>
      <c r="B23" s="62"/>
      <c r="C23" s="3" t="s">
        <v>353</v>
      </c>
      <c r="D23" s="6">
        <v>190300</v>
      </c>
      <c r="E23" s="9" t="s">
        <v>480</v>
      </c>
    </row>
    <row r="24" spans="1:5" ht="14.25" customHeight="1" x14ac:dyDescent="0.4">
      <c r="A24" s="59"/>
      <c r="B24" s="62"/>
      <c r="C24" s="3" t="s">
        <v>367</v>
      </c>
      <c r="D24" s="6">
        <v>85800</v>
      </c>
      <c r="E24" s="9" t="s">
        <v>480</v>
      </c>
    </row>
    <row r="25" spans="1:5" ht="14.25" customHeight="1" x14ac:dyDescent="0.4">
      <c r="A25" s="59"/>
      <c r="B25" s="62"/>
      <c r="C25" s="3" t="s">
        <v>403</v>
      </c>
      <c r="D25" s="6">
        <v>33000</v>
      </c>
      <c r="E25" s="9" t="s">
        <v>480</v>
      </c>
    </row>
    <row r="26" spans="1:5" ht="14.25" customHeight="1" x14ac:dyDescent="0.4">
      <c r="A26" s="59"/>
      <c r="B26" s="62"/>
      <c r="C26" s="3" t="s">
        <v>427</v>
      </c>
      <c r="D26" s="6">
        <v>94600</v>
      </c>
      <c r="E26" s="9" t="s">
        <v>480</v>
      </c>
    </row>
    <row r="27" spans="1:5" ht="14.25" customHeight="1" x14ac:dyDescent="0.4">
      <c r="A27" s="59"/>
      <c r="B27" s="62"/>
      <c r="C27" s="3" t="s">
        <v>425</v>
      </c>
      <c r="D27" s="6">
        <v>92400</v>
      </c>
      <c r="E27" s="9" t="s">
        <v>480</v>
      </c>
    </row>
    <row r="28" spans="1:5" ht="14.25" customHeight="1" x14ac:dyDescent="0.4">
      <c r="A28" s="59"/>
      <c r="B28" s="62"/>
      <c r="C28" s="3" t="s">
        <v>49</v>
      </c>
      <c r="D28" s="6">
        <v>228960</v>
      </c>
      <c r="E28" s="9" t="s">
        <v>480</v>
      </c>
    </row>
    <row r="29" spans="1:5" ht="14.25" customHeight="1" x14ac:dyDescent="0.4">
      <c r="A29" s="59"/>
      <c r="B29" s="62"/>
      <c r="C29" s="3" t="s">
        <v>55</v>
      </c>
      <c r="D29" s="6">
        <v>60480</v>
      </c>
      <c r="E29" s="9" t="s">
        <v>480</v>
      </c>
    </row>
    <row r="30" spans="1:5" ht="14.25" customHeight="1" x14ac:dyDescent="0.4">
      <c r="A30" s="59"/>
      <c r="B30" s="62"/>
      <c r="C30" s="3" t="s">
        <v>271</v>
      </c>
      <c r="D30" s="6">
        <v>462000</v>
      </c>
      <c r="E30" s="9" t="s">
        <v>480</v>
      </c>
    </row>
    <row r="31" spans="1:5" ht="14.25" customHeight="1" x14ac:dyDescent="0.4">
      <c r="A31" s="59"/>
      <c r="B31" s="62"/>
      <c r="C31" s="3" t="s">
        <v>280</v>
      </c>
      <c r="D31" s="6">
        <v>35200</v>
      </c>
      <c r="E31" s="9" t="s">
        <v>480</v>
      </c>
    </row>
    <row r="32" spans="1:5" ht="14.25" customHeight="1" x14ac:dyDescent="0.4">
      <c r="A32" s="59"/>
      <c r="B32" s="62"/>
      <c r="C32" s="3" t="s">
        <v>313</v>
      </c>
      <c r="D32" s="6">
        <v>124960</v>
      </c>
      <c r="E32" s="9" t="s">
        <v>480</v>
      </c>
    </row>
    <row r="33" spans="1:5" ht="14.25" customHeight="1" x14ac:dyDescent="0.4">
      <c r="A33" s="59"/>
      <c r="B33" s="62"/>
      <c r="C33" s="3" t="s">
        <v>354</v>
      </c>
      <c r="D33" s="6">
        <v>89100</v>
      </c>
      <c r="E33" s="9" t="s">
        <v>480</v>
      </c>
    </row>
    <row r="34" spans="1:5" ht="14.25" customHeight="1" x14ac:dyDescent="0.4">
      <c r="A34" s="59"/>
      <c r="B34" s="62"/>
      <c r="C34" s="3" t="s">
        <v>387</v>
      </c>
      <c r="D34" s="6">
        <v>103400</v>
      </c>
      <c r="E34" s="9" t="s">
        <v>480</v>
      </c>
    </row>
    <row r="35" spans="1:5" ht="14.25" customHeight="1" x14ac:dyDescent="0.4">
      <c r="A35" s="59"/>
      <c r="B35" s="62"/>
      <c r="C35" s="3" t="s">
        <v>97</v>
      </c>
      <c r="D35" s="6">
        <v>92880</v>
      </c>
      <c r="E35" s="9" t="s">
        <v>480</v>
      </c>
    </row>
    <row r="36" spans="1:5" ht="14.25" customHeight="1" x14ac:dyDescent="0.4">
      <c r="A36" s="59"/>
      <c r="B36" s="62"/>
      <c r="C36" s="3" t="s">
        <v>392</v>
      </c>
      <c r="D36" s="6">
        <v>91850</v>
      </c>
      <c r="E36" s="9" t="s">
        <v>480</v>
      </c>
    </row>
    <row r="37" spans="1:5" ht="14.25" customHeight="1" x14ac:dyDescent="0.4">
      <c r="A37" s="59"/>
      <c r="B37" s="62"/>
      <c r="C37" s="3" t="s">
        <v>40</v>
      </c>
      <c r="D37" s="6">
        <v>268920</v>
      </c>
      <c r="E37" s="9" t="s">
        <v>480</v>
      </c>
    </row>
    <row r="38" spans="1:5" ht="14.25" customHeight="1" x14ac:dyDescent="0.4">
      <c r="A38" s="59"/>
      <c r="B38" s="62"/>
      <c r="C38" s="3" t="s">
        <v>51</v>
      </c>
      <c r="D38" s="6">
        <v>35640</v>
      </c>
      <c r="E38" s="9"/>
    </row>
    <row r="39" spans="1:5" ht="14.25" customHeight="1" x14ac:dyDescent="0.4">
      <c r="A39" s="59"/>
      <c r="B39" s="62"/>
      <c r="C39" s="3" t="s">
        <v>419</v>
      </c>
      <c r="D39" s="6">
        <v>235400</v>
      </c>
      <c r="E39" s="9"/>
    </row>
    <row r="40" spans="1:5" ht="14.25" customHeight="1" x14ac:dyDescent="0.4">
      <c r="A40" s="59"/>
      <c r="B40" s="62"/>
      <c r="C40" s="21" t="s">
        <v>204</v>
      </c>
      <c r="D40" s="26">
        <v>115500</v>
      </c>
      <c r="E40" s="25" t="s">
        <v>480</v>
      </c>
    </row>
    <row r="41" spans="1:5" ht="14.25" customHeight="1" x14ac:dyDescent="0.4">
      <c r="A41" s="59"/>
      <c r="B41" s="65"/>
      <c r="C41" s="27">
        <f>+COUNTA(C21:C40)</f>
        <v>20</v>
      </c>
      <c r="D41" s="16">
        <f>+SUM(D21:D40)</f>
        <v>2563590</v>
      </c>
      <c r="E41" s="39">
        <f>+SUMIF(E21:E40,"市内",D21:D40)</f>
        <v>2292550</v>
      </c>
    </row>
    <row r="42" spans="1:5" ht="14.25" customHeight="1" x14ac:dyDescent="0.4">
      <c r="A42" s="59"/>
      <c r="B42" s="66" t="s">
        <v>451</v>
      </c>
      <c r="C42" s="12" t="s">
        <v>165</v>
      </c>
      <c r="D42" s="13">
        <v>1017500</v>
      </c>
      <c r="E42" s="11"/>
    </row>
    <row r="43" spans="1:5" ht="14.25" customHeight="1" x14ac:dyDescent="0.4">
      <c r="A43" s="59"/>
      <c r="B43" s="62"/>
      <c r="C43" s="3" t="s">
        <v>369</v>
      </c>
      <c r="D43" s="6">
        <v>1100</v>
      </c>
      <c r="E43" s="9"/>
    </row>
    <row r="44" spans="1:5" ht="14.25" customHeight="1" x14ac:dyDescent="0.4">
      <c r="A44" s="59"/>
      <c r="B44" s="62"/>
      <c r="C44" s="3" t="s">
        <v>203</v>
      </c>
      <c r="D44" s="6">
        <v>27500</v>
      </c>
      <c r="E44" s="9" t="s">
        <v>480</v>
      </c>
    </row>
    <row r="45" spans="1:5" ht="14.25" customHeight="1" x14ac:dyDescent="0.4">
      <c r="A45" s="59"/>
      <c r="B45" s="62"/>
      <c r="C45" s="3" t="s">
        <v>266</v>
      </c>
      <c r="D45" s="6">
        <v>153450</v>
      </c>
      <c r="E45" s="9" t="s">
        <v>480</v>
      </c>
    </row>
    <row r="46" spans="1:5" ht="14.25" customHeight="1" x14ac:dyDescent="0.4">
      <c r="A46" s="59"/>
      <c r="B46" s="62"/>
      <c r="C46" s="3" t="s">
        <v>278</v>
      </c>
      <c r="D46" s="6">
        <v>29700</v>
      </c>
      <c r="E46" s="9" t="s">
        <v>480</v>
      </c>
    </row>
    <row r="47" spans="1:5" ht="14.25" customHeight="1" x14ac:dyDescent="0.4">
      <c r="A47" s="59"/>
      <c r="B47" s="62"/>
      <c r="C47" s="3" t="s">
        <v>426</v>
      </c>
      <c r="D47" s="6">
        <v>29700</v>
      </c>
      <c r="E47" s="9" t="s">
        <v>480</v>
      </c>
    </row>
    <row r="48" spans="1:5" ht="14.25" customHeight="1" x14ac:dyDescent="0.4">
      <c r="A48" s="59"/>
      <c r="B48" s="62"/>
      <c r="C48" s="3" t="s">
        <v>435</v>
      </c>
      <c r="D48" s="6">
        <v>277200</v>
      </c>
      <c r="E48" s="9" t="s">
        <v>480</v>
      </c>
    </row>
    <row r="49" spans="1:5" ht="14.25" customHeight="1" x14ac:dyDescent="0.4">
      <c r="A49" s="59"/>
      <c r="B49" s="62"/>
      <c r="C49" s="3" t="s">
        <v>320</v>
      </c>
      <c r="D49" s="6">
        <v>95700</v>
      </c>
      <c r="E49" s="9" t="s">
        <v>480</v>
      </c>
    </row>
    <row r="50" spans="1:5" ht="14.25" customHeight="1" x14ac:dyDescent="0.4">
      <c r="A50" s="59"/>
      <c r="B50" s="62"/>
      <c r="C50" s="21" t="s">
        <v>316</v>
      </c>
      <c r="D50" s="26">
        <v>297000</v>
      </c>
      <c r="E50" s="25" t="s">
        <v>480</v>
      </c>
    </row>
    <row r="51" spans="1:5" ht="14.25" customHeight="1" x14ac:dyDescent="0.4">
      <c r="A51" s="59"/>
      <c r="B51" s="65"/>
      <c r="C51" s="27">
        <f>+COUNTA(C42:C50)</f>
        <v>9</v>
      </c>
      <c r="D51" s="16">
        <f>+SUM(D42:D50)</f>
        <v>1928850</v>
      </c>
      <c r="E51" s="39">
        <f>+SUMIF(E42:E50,"市内",D42:D50)</f>
        <v>910250</v>
      </c>
    </row>
    <row r="52" spans="1:5" ht="14.25" customHeight="1" x14ac:dyDescent="0.4">
      <c r="A52" s="59"/>
      <c r="B52" s="66" t="s">
        <v>452</v>
      </c>
      <c r="C52" s="12" t="s">
        <v>120</v>
      </c>
      <c r="D52" s="13">
        <v>248400</v>
      </c>
      <c r="E52" s="11" t="s">
        <v>480</v>
      </c>
    </row>
    <row r="53" spans="1:5" ht="14.25" customHeight="1" x14ac:dyDescent="0.4">
      <c r="A53" s="59"/>
      <c r="B53" s="62"/>
      <c r="C53" s="21" t="s">
        <v>80</v>
      </c>
      <c r="D53" s="26">
        <v>151200</v>
      </c>
      <c r="E53" s="25"/>
    </row>
    <row r="54" spans="1:5" ht="14.25" customHeight="1" thickBot="1" x14ac:dyDescent="0.45">
      <c r="A54" s="59"/>
      <c r="B54" s="63"/>
      <c r="C54" s="34">
        <f>+COUNTA(C52:C53)</f>
        <v>2</v>
      </c>
      <c r="D54" s="35">
        <f>+SUM(D52:D53)</f>
        <v>399600</v>
      </c>
      <c r="E54" s="40">
        <f>+SUMIF(E52:E53,"市内",D52:D53)</f>
        <v>248400</v>
      </c>
    </row>
    <row r="55" spans="1:5" ht="14.25" customHeight="1" thickBot="1" x14ac:dyDescent="0.45">
      <c r="A55" s="60"/>
      <c r="B55" s="33" t="s">
        <v>481</v>
      </c>
      <c r="C55" s="24">
        <f>+C41+C51+C54</f>
        <v>31</v>
      </c>
      <c r="D55" s="41">
        <f>+D41+D51+D54</f>
        <v>4892040</v>
      </c>
      <c r="E55" s="42">
        <f>+E41+E51+E54</f>
        <v>3451200</v>
      </c>
    </row>
    <row r="56" spans="1:5" ht="14.25" customHeight="1" x14ac:dyDescent="0.4">
      <c r="A56" s="67" t="s">
        <v>35</v>
      </c>
      <c r="B56" s="64" t="s">
        <v>446</v>
      </c>
      <c r="C56" s="17" t="s">
        <v>52</v>
      </c>
      <c r="D56" s="18">
        <v>205200</v>
      </c>
      <c r="E56" s="2" t="s">
        <v>480</v>
      </c>
    </row>
    <row r="57" spans="1:5" ht="14.25" customHeight="1" x14ac:dyDescent="0.4">
      <c r="A57" s="68"/>
      <c r="B57" s="62"/>
      <c r="C57" s="3" t="s">
        <v>59</v>
      </c>
      <c r="D57" s="6">
        <v>14256</v>
      </c>
      <c r="E57" s="9" t="s">
        <v>480</v>
      </c>
    </row>
    <row r="58" spans="1:5" ht="14.25" customHeight="1" x14ac:dyDescent="0.4">
      <c r="A58" s="68"/>
      <c r="B58" s="62"/>
      <c r="C58" s="3" t="s">
        <v>59</v>
      </c>
      <c r="D58" s="6">
        <v>9900</v>
      </c>
      <c r="E58" s="9" t="s">
        <v>480</v>
      </c>
    </row>
    <row r="59" spans="1:5" ht="14.25" customHeight="1" x14ac:dyDescent="0.4">
      <c r="A59" s="68"/>
      <c r="B59" s="62"/>
      <c r="C59" s="3" t="s">
        <v>200</v>
      </c>
      <c r="D59" s="6">
        <v>615076</v>
      </c>
      <c r="E59" s="9"/>
    </row>
    <row r="60" spans="1:5" ht="14.25" customHeight="1" x14ac:dyDescent="0.4">
      <c r="A60" s="68"/>
      <c r="B60" s="62"/>
      <c r="C60" s="3" t="s">
        <v>202</v>
      </c>
      <c r="D60" s="6">
        <v>105600</v>
      </c>
      <c r="E60" s="9" t="s">
        <v>480</v>
      </c>
    </row>
    <row r="61" spans="1:5" ht="14.25" customHeight="1" x14ac:dyDescent="0.4">
      <c r="A61" s="68"/>
      <c r="B61" s="62"/>
      <c r="C61" s="3" t="s">
        <v>216</v>
      </c>
      <c r="D61" s="6">
        <v>2824800</v>
      </c>
      <c r="E61" s="9" t="s">
        <v>480</v>
      </c>
    </row>
    <row r="62" spans="1:5" ht="14.25" customHeight="1" x14ac:dyDescent="0.4">
      <c r="A62" s="68"/>
      <c r="B62" s="62"/>
      <c r="C62" s="3" t="s">
        <v>217</v>
      </c>
      <c r="D62" s="6">
        <v>286000</v>
      </c>
      <c r="E62" s="9"/>
    </row>
    <row r="63" spans="1:5" ht="14.25" customHeight="1" x14ac:dyDescent="0.4">
      <c r="A63" s="68"/>
      <c r="B63" s="62"/>
      <c r="C63" s="3" t="s">
        <v>224</v>
      </c>
      <c r="D63" s="6">
        <v>26928</v>
      </c>
      <c r="E63" s="9" t="s">
        <v>480</v>
      </c>
    </row>
    <row r="64" spans="1:5" ht="14.25" customHeight="1" x14ac:dyDescent="0.4">
      <c r="A64" s="68"/>
      <c r="B64" s="62"/>
      <c r="C64" s="3" t="s">
        <v>242</v>
      </c>
      <c r="D64" s="6">
        <v>96800</v>
      </c>
      <c r="E64" s="9" t="s">
        <v>480</v>
      </c>
    </row>
    <row r="65" spans="1:5" ht="14.25" customHeight="1" x14ac:dyDescent="0.4">
      <c r="A65" s="68"/>
      <c r="B65" s="62"/>
      <c r="C65" s="3" t="s">
        <v>243</v>
      </c>
      <c r="D65" s="6">
        <v>15400</v>
      </c>
      <c r="E65" s="9" t="s">
        <v>480</v>
      </c>
    </row>
    <row r="66" spans="1:5" ht="14.25" customHeight="1" x14ac:dyDescent="0.4">
      <c r="A66" s="68"/>
      <c r="B66" s="62"/>
      <c r="C66" s="3" t="s">
        <v>59</v>
      </c>
      <c r="D66" s="6">
        <v>15400</v>
      </c>
      <c r="E66" s="9" t="s">
        <v>480</v>
      </c>
    </row>
    <row r="67" spans="1:5" ht="14.25" customHeight="1" x14ac:dyDescent="0.4">
      <c r="A67" s="68"/>
      <c r="B67" s="62"/>
      <c r="C67" s="3" t="s">
        <v>299</v>
      </c>
      <c r="D67" s="6">
        <v>44000</v>
      </c>
      <c r="E67" s="9" t="s">
        <v>480</v>
      </c>
    </row>
    <row r="68" spans="1:5" ht="14.25" customHeight="1" x14ac:dyDescent="0.4">
      <c r="A68" s="68"/>
      <c r="B68" s="62"/>
      <c r="C68" s="3" t="s">
        <v>321</v>
      </c>
      <c r="D68" s="6">
        <v>15400</v>
      </c>
      <c r="E68" s="9" t="s">
        <v>480</v>
      </c>
    </row>
    <row r="69" spans="1:5" ht="14.25" customHeight="1" x14ac:dyDescent="0.4">
      <c r="A69" s="68"/>
      <c r="B69" s="62"/>
      <c r="C69" s="3" t="s">
        <v>360</v>
      </c>
      <c r="D69" s="6">
        <v>158400</v>
      </c>
      <c r="E69" s="9" t="s">
        <v>480</v>
      </c>
    </row>
    <row r="70" spans="1:5" ht="14.25" customHeight="1" x14ac:dyDescent="0.4">
      <c r="A70" s="68"/>
      <c r="B70" s="62"/>
      <c r="C70" s="3" t="s">
        <v>377</v>
      </c>
      <c r="D70" s="6">
        <v>98725</v>
      </c>
      <c r="E70" s="9" t="s">
        <v>480</v>
      </c>
    </row>
    <row r="71" spans="1:5" ht="14.25" customHeight="1" x14ac:dyDescent="0.4">
      <c r="A71" s="68"/>
      <c r="B71" s="62"/>
      <c r="C71" s="3" t="s">
        <v>384</v>
      </c>
      <c r="D71" s="6">
        <v>5500</v>
      </c>
      <c r="E71" s="9" t="s">
        <v>480</v>
      </c>
    </row>
    <row r="72" spans="1:5" ht="14.25" customHeight="1" x14ac:dyDescent="0.4">
      <c r="A72" s="68"/>
      <c r="B72" s="62"/>
      <c r="C72" s="3" t="s">
        <v>386</v>
      </c>
      <c r="D72" s="6">
        <v>88000</v>
      </c>
      <c r="E72" s="9"/>
    </row>
    <row r="73" spans="1:5" ht="14.25" customHeight="1" x14ac:dyDescent="0.4">
      <c r="A73" s="68"/>
      <c r="B73" s="62"/>
      <c r="C73" s="3" t="s">
        <v>396</v>
      </c>
      <c r="D73" s="6">
        <v>16880</v>
      </c>
      <c r="E73" s="9" t="s">
        <v>480</v>
      </c>
    </row>
    <row r="74" spans="1:5" ht="14.25" customHeight="1" x14ac:dyDescent="0.4">
      <c r="A74" s="68"/>
      <c r="B74" s="62"/>
      <c r="C74" s="3" t="s">
        <v>397</v>
      </c>
      <c r="D74" s="6">
        <v>26620</v>
      </c>
      <c r="E74" s="9" t="s">
        <v>480</v>
      </c>
    </row>
    <row r="75" spans="1:5" ht="14.25" customHeight="1" x14ac:dyDescent="0.4">
      <c r="A75" s="68"/>
      <c r="B75" s="62"/>
      <c r="C75" s="3" t="s">
        <v>428</v>
      </c>
      <c r="D75" s="6">
        <v>99000</v>
      </c>
      <c r="E75" s="9" t="s">
        <v>480</v>
      </c>
    </row>
    <row r="76" spans="1:5" ht="14.25" customHeight="1" x14ac:dyDescent="0.4">
      <c r="A76" s="68"/>
      <c r="B76" s="62"/>
      <c r="C76" s="21" t="s">
        <v>416</v>
      </c>
      <c r="D76" s="26">
        <v>253000</v>
      </c>
      <c r="E76" s="25"/>
    </row>
    <row r="77" spans="1:5" ht="14.25" customHeight="1" x14ac:dyDescent="0.4">
      <c r="A77" s="68"/>
      <c r="B77" s="65"/>
      <c r="C77" s="27">
        <f>+COUNTA(C56:C76)</f>
        <v>21</v>
      </c>
      <c r="D77" s="16">
        <f>+SUM(D56:D76)</f>
        <v>5020885</v>
      </c>
      <c r="E77" s="39">
        <f>+SUMIF(E56:E76,"市内",D56:D76)</f>
        <v>3778809</v>
      </c>
    </row>
    <row r="78" spans="1:5" ht="14.25" customHeight="1" x14ac:dyDescent="0.4">
      <c r="A78" s="68"/>
      <c r="B78" s="66" t="s">
        <v>447</v>
      </c>
      <c r="C78" s="12" t="s">
        <v>141</v>
      </c>
      <c r="D78" s="13">
        <v>500040</v>
      </c>
      <c r="E78" s="11" t="s">
        <v>480</v>
      </c>
    </row>
    <row r="79" spans="1:5" ht="14.25" customHeight="1" x14ac:dyDescent="0.4">
      <c r="A79" s="68"/>
      <c r="B79" s="62"/>
      <c r="C79" s="3" t="s">
        <v>65</v>
      </c>
      <c r="D79" s="6">
        <v>29160</v>
      </c>
      <c r="E79" s="9" t="s">
        <v>480</v>
      </c>
    </row>
    <row r="80" spans="1:5" ht="14.25" customHeight="1" x14ac:dyDescent="0.4">
      <c r="A80" s="68"/>
      <c r="B80" s="62"/>
      <c r="C80" s="3" t="s">
        <v>290</v>
      </c>
      <c r="D80" s="6">
        <v>91300</v>
      </c>
      <c r="E80" s="9" t="s">
        <v>480</v>
      </c>
    </row>
    <row r="81" spans="1:5" ht="14.25" customHeight="1" x14ac:dyDescent="0.4">
      <c r="A81" s="68"/>
      <c r="B81" s="62"/>
      <c r="C81" s="3" t="s">
        <v>291</v>
      </c>
      <c r="D81" s="6">
        <v>93500</v>
      </c>
      <c r="E81" s="9" t="s">
        <v>480</v>
      </c>
    </row>
    <row r="82" spans="1:5" ht="14.25" customHeight="1" x14ac:dyDescent="0.4">
      <c r="A82" s="68"/>
      <c r="B82" s="62"/>
      <c r="C82" s="3" t="s">
        <v>293</v>
      </c>
      <c r="D82" s="6">
        <v>49500</v>
      </c>
      <c r="E82" s="9"/>
    </row>
    <row r="83" spans="1:5" ht="14.25" customHeight="1" x14ac:dyDescent="0.4">
      <c r="A83" s="68"/>
      <c r="B83" s="62"/>
      <c r="C83" s="3" t="s">
        <v>294</v>
      </c>
      <c r="D83" s="6">
        <v>66000</v>
      </c>
      <c r="E83" s="9" t="s">
        <v>480</v>
      </c>
    </row>
    <row r="84" spans="1:5" ht="14.25" customHeight="1" x14ac:dyDescent="0.4">
      <c r="A84" s="68"/>
      <c r="B84" s="62"/>
      <c r="C84" s="3" t="s">
        <v>376</v>
      </c>
      <c r="D84" s="6">
        <v>528000</v>
      </c>
      <c r="E84" s="9" t="s">
        <v>480</v>
      </c>
    </row>
    <row r="85" spans="1:5" ht="14.25" customHeight="1" x14ac:dyDescent="0.4">
      <c r="A85" s="68"/>
      <c r="B85" s="62"/>
      <c r="C85" s="3" t="s">
        <v>393</v>
      </c>
      <c r="D85" s="6">
        <v>72600</v>
      </c>
      <c r="E85" s="9" t="s">
        <v>480</v>
      </c>
    </row>
    <row r="86" spans="1:5" ht="14.25" customHeight="1" x14ac:dyDescent="0.4">
      <c r="A86" s="68"/>
      <c r="B86" s="62"/>
      <c r="C86" s="21" t="s">
        <v>394</v>
      </c>
      <c r="D86" s="26">
        <v>78100</v>
      </c>
      <c r="E86" s="25" t="s">
        <v>480</v>
      </c>
    </row>
    <row r="87" spans="1:5" ht="14.25" customHeight="1" x14ac:dyDescent="0.4">
      <c r="A87" s="68"/>
      <c r="B87" s="65"/>
      <c r="C87" s="27">
        <f>+COUNTA(C78:C86)</f>
        <v>9</v>
      </c>
      <c r="D87" s="16">
        <f>+SUM(D78:D86)</f>
        <v>1508200</v>
      </c>
      <c r="E87" s="39">
        <f>+SUMIF(E78:E86,"市内",D78:D86)</f>
        <v>1458700</v>
      </c>
    </row>
    <row r="88" spans="1:5" ht="14.25" customHeight="1" x14ac:dyDescent="0.4">
      <c r="A88" s="68"/>
      <c r="B88" s="66" t="s">
        <v>448</v>
      </c>
      <c r="C88" s="12" t="s">
        <v>388</v>
      </c>
      <c r="D88" s="13">
        <v>298650</v>
      </c>
      <c r="E88" s="11" t="s">
        <v>480</v>
      </c>
    </row>
    <row r="89" spans="1:5" ht="14.25" customHeight="1" x14ac:dyDescent="0.4">
      <c r="A89" s="68"/>
      <c r="B89" s="62"/>
      <c r="C89" s="3" t="s">
        <v>102</v>
      </c>
      <c r="D89" s="6">
        <v>13500</v>
      </c>
      <c r="E89" s="9" t="s">
        <v>480</v>
      </c>
    </row>
    <row r="90" spans="1:5" ht="14.25" customHeight="1" x14ac:dyDescent="0.4">
      <c r="A90" s="68"/>
      <c r="B90" s="62"/>
      <c r="C90" s="21" t="s">
        <v>265</v>
      </c>
      <c r="D90" s="26">
        <v>79970</v>
      </c>
      <c r="E90" s="25" t="s">
        <v>480</v>
      </c>
    </row>
    <row r="91" spans="1:5" ht="14.25" customHeight="1" x14ac:dyDescent="0.4">
      <c r="A91" s="68"/>
      <c r="B91" s="65"/>
      <c r="C91" s="27">
        <f>+COUNTA(C88:C90)</f>
        <v>3</v>
      </c>
      <c r="D91" s="16">
        <f>+SUM(D88:D90)</f>
        <v>392120</v>
      </c>
      <c r="E91" s="39">
        <f>+SUMIF(E88:E90,"市内",D88:D90)</f>
        <v>392120</v>
      </c>
    </row>
    <row r="92" spans="1:5" ht="14.25" customHeight="1" x14ac:dyDescent="0.4">
      <c r="A92" s="68"/>
      <c r="B92" s="66" t="s">
        <v>453</v>
      </c>
      <c r="C92" s="12" t="s">
        <v>110</v>
      </c>
      <c r="D92" s="13">
        <v>14256</v>
      </c>
      <c r="E92" s="11" t="s">
        <v>480</v>
      </c>
    </row>
    <row r="93" spans="1:5" ht="14.25" customHeight="1" x14ac:dyDescent="0.4">
      <c r="A93" s="68"/>
      <c r="B93" s="62"/>
      <c r="C93" s="3" t="s">
        <v>110</v>
      </c>
      <c r="D93" s="6">
        <v>14256</v>
      </c>
      <c r="E93" s="9" t="s">
        <v>480</v>
      </c>
    </row>
    <row r="94" spans="1:5" ht="14.25" customHeight="1" x14ac:dyDescent="0.4">
      <c r="A94" s="68"/>
      <c r="B94" s="62"/>
      <c r="C94" s="3" t="s">
        <v>195</v>
      </c>
      <c r="D94" s="6">
        <v>26676</v>
      </c>
      <c r="E94" s="9"/>
    </row>
    <row r="95" spans="1:5" ht="14.25" customHeight="1" x14ac:dyDescent="0.4">
      <c r="A95" s="68"/>
      <c r="B95" s="62"/>
      <c r="C95" s="3" t="s">
        <v>110</v>
      </c>
      <c r="D95" s="6">
        <v>14256</v>
      </c>
      <c r="E95" s="9" t="s">
        <v>480</v>
      </c>
    </row>
    <row r="96" spans="1:5" ht="14.25" customHeight="1" x14ac:dyDescent="0.4">
      <c r="A96" s="68"/>
      <c r="B96" s="62"/>
      <c r="C96" s="3" t="s">
        <v>206</v>
      </c>
      <c r="D96" s="6">
        <v>17050</v>
      </c>
      <c r="E96" s="9" t="s">
        <v>480</v>
      </c>
    </row>
    <row r="97" spans="1:5" ht="14.25" customHeight="1" x14ac:dyDescent="0.4">
      <c r="A97" s="68"/>
      <c r="B97" s="62"/>
      <c r="C97" s="3" t="s">
        <v>110</v>
      </c>
      <c r="D97" s="6">
        <v>15400</v>
      </c>
      <c r="E97" s="9" t="s">
        <v>480</v>
      </c>
    </row>
    <row r="98" spans="1:5" ht="14.25" customHeight="1" x14ac:dyDescent="0.4">
      <c r="A98" s="68"/>
      <c r="B98" s="62"/>
      <c r="C98" s="21" t="s">
        <v>110</v>
      </c>
      <c r="D98" s="26">
        <v>15400</v>
      </c>
      <c r="E98" s="25" t="s">
        <v>480</v>
      </c>
    </row>
    <row r="99" spans="1:5" ht="14.25" customHeight="1" x14ac:dyDescent="0.4">
      <c r="A99" s="68"/>
      <c r="B99" s="65"/>
      <c r="C99" s="27">
        <f>+COUNTA(C92:C98)</f>
        <v>7</v>
      </c>
      <c r="D99" s="16">
        <f>+SUM(D92:D98)</f>
        <v>117294</v>
      </c>
      <c r="E99" s="39">
        <f>+SUMIF(E92:E98,"市内",D92:D98)</f>
        <v>90618</v>
      </c>
    </row>
    <row r="100" spans="1:5" ht="14.25" customHeight="1" x14ac:dyDescent="0.4">
      <c r="A100" s="68"/>
      <c r="B100" s="66" t="s">
        <v>454</v>
      </c>
      <c r="C100" s="19" t="s">
        <v>365</v>
      </c>
      <c r="D100" s="28">
        <v>17600</v>
      </c>
      <c r="E100" s="30"/>
    </row>
    <row r="101" spans="1:5" ht="14.25" customHeight="1" x14ac:dyDescent="0.4">
      <c r="A101" s="68"/>
      <c r="B101" s="65"/>
      <c r="C101" s="27">
        <f>+COUNTA(C100)</f>
        <v>1</v>
      </c>
      <c r="D101" s="16">
        <f>+SUM(D100)</f>
        <v>17600</v>
      </c>
      <c r="E101" s="39">
        <f>+SUMIF(E100,"市内",D100)</f>
        <v>0</v>
      </c>
    </row>
    <row r="102" spans="1:5" ht="14.25" customHeight="1" x14ac:dyDescent="0.4">
      <c r="A102" s="68"/>
      <c r="B102" s="66" t="s">
        <v>487</v>
      </c>
      <c r="C102" s="12" t="s">
        <v>348</v>
      </c>
      <c r="D102" s="13">
        <v>240900</v>
      </c>
      <c r="E102" s="11" t="s">
        <v>480</v>
      </c>
    </row>
    <row r="103" spans="1:5" ht="14.25" customHeight="1" x14ac:dyDescent="0.4">
      <c r="A103" s="68"/>
      <c r="B103" s="62"/>
      <c r="C103" s="21" t="s">
        <v>69</v>
      </c>
      <c r="D103" s="26">
        <v>38016</v>
      </c>
      <c r="E103" s="25" t="s">
        <v>480</v>
      </c>
    </row>
    <row r="104" spans="1:5" ht="14.25" customHeight="1" thickBot="1" x14ac:dyDescent="0.45">
      <c r="A104" s="68"/>
      <c r="B104" s="62"/>
      <c r="C104" s="34">
        <f>+COUNTA(C102:C103)</f>
        <v>2</v>
      </c>
      <c r="D104" s="35">
        <f>+SUM(D102:D103)</f>
        <v>278916</v>
      </c>
      <c r="E104" s="40">
        <f>+SUMIF(E102:E103,"市内",D102:D103)</f>
        <v>278916</v>
      </c>
    </row>
    <row r="105" spans="1:5" ht="14.25" customHeight="1" thickBot="1" x14ac:dyDescent="0.45">
      <c r="A105" s="69"/>
      <c r="B105" s="33" t="s">
        <v>481</v>
      </c>
      <c r="C105" s="31">
        <f>+C77+C87+C91+C99+C104+C101</f>
        <v>43</v>
      </c>
      <c r="D105" s="41">
        <f>+D77+D87+D91+D99+D101+D104</f>
        <v>7335015</v>
      </c>
      <c r="E105" s="42">
        <f>+E77+E87+E91+E99+E101+E104</f>
        <v>5999163</v>
      </c>
    </row>
    <row r="106" spans="1:5" ht="14.25" customHeight="1" x14ac:dyDescent="0.4">
      <c r="A106" s="58" t="s">
        <v>1</v>
      </c>
      <c r="B106" s="62" t="s">
        <v>455</v>
      </c>
      <c r="C106" s="19" t="s">
        <v>2</v>
      </c>
      <c r="D106" s="13">
        <v>361800</v>
      </c>
      <c r="E106" s="11" t="s">
        <v>494</v>
      </c>
    </row>
    <row r="107" spans="1:5" ht="14.25" customHeight="1" x14ac:dyDescent="0.4">
      <c r="A107" s="59"/>
      <c r="B107" s="62"/>
      <c r="C107" s="20" t="s">
        <v>459</v>
      </c>
      <c r="D107" s="13">
        <v>5724</v>
      </c>
      <c r="E107" s="11"/>
    </row>
    <row r="108" spans="1:5" ht="14.25" customHeight="1" x14ac:dyDescent="0.4">
      <c r="A108" s="59"/>
      <c r="B108" s="62"/>
      <c r="C108" s="20" t="s">
        <v>460</v>
      </c>
      <c r="D108" s="13">
        <v>98280</v>
      </c>
      <c r="E108" s="11"/>
    </row>
    <row r="109" spans="1:5" ht="14.25" customHeight="1" x14ac:dyDescent="0.4">
      <c r="A109" s="59"/>
      <c r="B109" s="62"/>
      <c r="C109" s="20" t="s">
        <v>461</v>
      </c>
      <c r="D109" s="13">
        <v>95040</v>
      </c>
      <c r="E109" s="11"/>
    </row>
    <row r="110" spans="1:5" ht="14.25" customHeight="1" x14ac:dyDescent="0.4">
      <c r="A110" s="59"/>
      <c r="B110" s="62"/>
      <c r="C110" s="20" t="s">
        <v>462</v>
      </c>
      <c r="D110" s="13">
        <v>167616</v>
      </c>
      <c r="E110" s="11"/>
    </row>
    <row r="111" spans="1:5" ht="14.25" customHeight="1" x14ac:dyDescent="0.4">
      <c r="A111" s="59"/>
      <c r="B111" s="62"/>
      <c r="C111" s="20" t="s">
        <v>463</v>
      </c>
      <c r="D111" s="13">
        <v>95040</v>
      </c>
      <c r="E111" s="11"/>
    </row>
    <row r="112" spans="1:5" ht="14.25" customHeight="1" x14ac:dyDescent="0.4">
      <c r="A112" s="59"/>
      <c r="B112" s="62"/>
      <c r="C112" s="20" t="s">
        <v>464</v>
      </c>
      <c r="D112" s="13">
        <v>23760</v>
      </c>
      <c r="E112" s="11"/>
    </row>
    <row r="113" spans="1:5" ht="14.25" customHeight="1" x14ac:dyDescent="0.4">
      <c r="A113" s="59"/>
      <c r="B113" s="62"/>
      <c r="C113" s="20" t="s">
        <v>465</v>
      </c>
      <c r="D113" s="13">
        <v>327348</v>
      </c>
      <c r="E113" s="11"/>
    </row>
    <row r="114" spans="1:5" ht="14.25" customHeight="1" x14ac:dyDescent="0.4">
      <c r="A114" s="59"/>
      <c r="B114" s="62"/>
      <c r="C114" s="20" t="s">
        <v>466</v>
      </c>
      <c r="D114" s="13">
        <v>25850</v>
      </c>
      <c r="E114" s="11"/>
    </row>
    <row r="115" spans="1:5" ht="14.25" customHeight="1" x14ac:dyDescent="0.4">
      <c r="A115" s="59"/>
      <c r="B115" s="62"/>
      <c r="C115" s="20" t="s">
        <v>467</v>
      </c>
      <c r="D115" s="13">
        <v>435132</v>
      </c>
      <c r="E115" s="11"/>
    </row>
    <row r="116" spans="1:5" ht="14.25" customHeight="1" x14ac:dyDescent="0.4">
      <c r="A116" s="59"/>
      <c r="B116" s="62"/>
      <c r="C116" s="20" t="s">
        <v>468</v>
      </c>
      <c r="D116" s="13">
        <v>207900</v>
      </c>
      <c r="E116" s="11"/>
    </row>
    <row r="117" spans="1:5" ht="14.25" customHeight="1" x14ac:dyDescent="0.4">
      <c r="A117" s="59"/>
      <c r="B117" s="62"/>
      <c r="C117" s="20" t="s">
        <v>469</v>
      </c>
      <c r="D117" s="13">
        <v>121550</v>
      </c>
      <c r="E117" s="11"/>
    </row>
    <row r="118" spans="1:5" ht="14.25" customHeight="1" x14ac:dyDescent="0.4">
      <c r="A118" s="59"/>
      <c r="B118" s="62"/>
      <c r="C118" s="20" t="s">
        <v>470</v>
      </c>
      <c r="D118" s="13">
        <v>40392</v>
      </c>
      <c r="E118" s="11"/>
    </row>
    <row r="119" spans="1:5" ht="14.25" customHeight="1" thickBot="1" x14ac:dyDescent="0.45">
      <c r="A119" s="59"/>
      <c r="B119" s="62"/>
      <c r="C119" s="29" t="s">
        <v>471</v>
      </c>
      <c r="D119" s="28">
        <v>416900</v>
      </c>
      <c r="E119" s="30"/>
    </row>
    <row r="120" spans="1:5" ht="14.25" customHeight="1" thickBot="1" x14ac:dyDescent="0.45">
      <c r="A120" s="60"/>
      <c r="B120" s="33" t="s">
        <v>481</v>
      </c>
      <c r="C120" s="31">
        <f>+COUNTA(C106:C119)</f>
        <v>14</v>
      </c>
      <c r="D120" s="41">
        <f>+SUM(D106:D119)</f>
        <v>2422332</v>
      </c>
      <c r="E120" s="47">
        <f>+SUMIF(E106:E119,"市内",D106:D119)</f>
        <v>361800</v>
      </c>
    </row>
    <row r="121" spans="1:5" ht="14.25" customHeight="1" x14ac:dyDescent="0.4">
      <c r="A121" s="58" t="s">
        <v>478</v>
      </c>
      <c r="B121" s="64" t="s">
        <v>472</v>
      </c>
      <c r="C121" s="12" t="s">
        <v>27</v>
      </c>
      <c r="D121" s="13">
        <v>5400</v>
      </c>
      <c r="E121" s="11" t="s">
        <v>480</v>
      </c>
    </row>
    <row r="122" spans="1:5" ht="14.25" customHeight="1" x14ac:dyDescent="0.4">
      <c r="A122" s="59"/>
      <c r="B122" s="62"/>
      <c r="C122" s="3" t="s">
        <v>104</v>
      </c>
      <c r="D122" s="6">
        <v>77220</v>
      </c>
      <c r="E122" s="9" t="s">
        <v>480</v>
      </c>
    </row>
    <row r="123" spans="1:5" ht="14.25" customHeight="1" x14ac:dyDescent="0.4">
      <c r="A123" s="59"/>
      <c r="B123" s="62"/>
      <c r="C123" s="3" t="s">
        <v>105</v>
      </c>
      <c r="D123" s="6">
        <v>5184</v>
      </c>
      <c r="E123" s="9" t="s">
        <v>480</v>
      </c>
    </row>
    <row r="124" spans="1:5" ht="14.25" customHeight="1" x14ac:dyDescent="0.4">
      <c r="A124" s="59"/>
      <c r="B124" s="62"/>
      <c r="C124" s="3" t="s">
        <v>128</v>
      </c>
      <c r="D124" s="6">
        <v>5497</v>
      </c>
      <c r="E124" s="9" t="s">
        <v>480</v>
      </c>
    </row>
    <row r="125" spans="1:5" ht="14.25" customHeight="1" x14ac:dyDescent="0.4">
      <c r="A125" s="59"/>
      <c r="B125" s="62"/>
      <c r="C125" s="3" t="s">
        <v>144</v>
      </c>
      <c r="D125" s="6">
        <v>38880</v>
      </c>
      <c r="E125" s="9" t="s">
        <v>480</v>
      </c>
    </row>
    <row r="126" spans="1:5" ht="14.25" customHeight="1" x14ac:dyDescent="0.4">
      <c r="A126" s="59"/>
      <c r="B126" s="62"/>
      <c r="C126" s="3" t="s">
        <v>222</v>
      </c>
      <c r="D126" s="6">
        <v>38500</v>
      </c>
      <c r="E126" s="9" t="s">
        <v>480</v>
      </c>
    </row>
    <row r="127" spans="1:5" ht="14.25" customHeight="1" x14ac:dyDescent="0.4">
      <c r="A127" s="59"/>
      <c r="B127" s="62"/>
      <c r="C127" s="3" t="s">
        <v>223</v>
      </c>
      <c r="D127" s="6">
        <v>99990</v>
      </c>
      <c r="E127" s="9" t="s">
        <v>480</v>
      </c>
    </row>
    <row r="128" spans="1:5" ht="14.25" customHeight="1" x14ac:dyDescent="0.4">
      <c r="A128" s="59"/>
      <c r="B128" s="62"/>
      <c r="C128" s="3" t="s">
        <v>284</v>
      </c>
      <c r="D128" s="6">
        <v>31570</v>
      </c>
      <c r="E128" s="9" t="s">
        <v>480</v>
      </c>
    </row>
    <row r="129" spans="1:5" ht="14.25" customHeight="1" x14ac:dyDescent="0.4">
      <c r="A129" s="59"/>
      <c r="B129" s="62"/>
      <c r="C129" s="3" t="s">
        <v>310</v>
      </c>
      <c r="D129" s="6">
        <v>40700</v>
      </c>
      <c r="E129" s="9" t="s">
        <v>480</v>
      </c>
    </row>
    <row r="130" spans="1:5" ht="14.25" customHeight="1" x14ac:dyDescent="0.4">
      <c r="A130" s="59"/>
      <c r="B130" s="62"/>
      <c r="C130" s="3" t="s">
        <v>324</v>
      </c>
      <c r="D130" s="6">
        <v>38500</v>
      </c>
      <c r="E130" s="9" t="s">
        <v>480</v>
      </c>
    </row>
    <row r="131" spans="1:5" ht="14.25" customHeight="1" x14ac:dyDescent="0.4">
      <c r="A131" s="59"/>
      <c r="B131" s="62"/>
      <c r="C131" s="3" t="s">
        <v>412</v>
      </c>
      <c r="D131" s="6">
        <v>355300</v>
      </c>
      <c r="E131" s="9" t="s">
        <v>480</v>
      </c>
    </row>
    <row r="132" spans="1:5" ht="14.25" customHeight="1" x14ac:dyDescent="0.4">
      <c r="A132" s="59"/>
      <c r="B132" s="62"/>
      <c r="C132" s="36" t="s">
        <v>142</v>
      </c>
      <c r="D132" s="6">
        <v>68796</v>
      </c>
      <c r="E132" s="9" t="s">
        <v>480</v>
      </c>
    </row>
    <row r="133" spans="1:5" ht="14.25" customHeight="1" x14ac:dyDescent="0.4">
      <c r="A133" s="59"/>
      <c r="B133" s="62"/>
      <c r="C133" s="37" t="s">
        <v>156</v>
      </c>
      <c r="D133" s="26">
        <v>448200</v>
      </c>
      <c r="E133" s="25" t="s">
        <v>480</v>
      </c>
    </row>
    <row r="134" spans="1:5" ht="14.25" customHeight="1" x14ac:dyDescent="0.4">
      <c r="A134" s="59"/>
      <c r="B134" s="65"/>
      <c r="C134" s="27">
        <f>+COUNTA(C121:C133)</f>
        <v>13</v>
      </c>
      <c r="D134" s="16">
        <f>+SUM(D121:D133)</f>
        <v>1253737</v>
      </c>
      <c r="E134" s="39">
        <f>+SUMIF(E121:E133,"市内",D121:D133)</f>
        <v>1253737</v>
      </c>
    </row>
    <row r="135" spans="1:5" ht="14.25" customHeight="1" x14ac:dyDescent="0.4">
      <c r="A135" s="59"/>
      <c r="B135" s="66" t="s">
        <v>437</v>
      </c>
      <c r="C135" s="38" t="s">
        <v>26</v>
      </c>
      <c r="D135" s="13">
        <v>10800</v>
      </c>
      <c r="E135" s="11" t="s">
        <v>480</v>
      </c>
    </row>
    <row r="136" spans="1:5" ht="14.25" customHeight="1" x14ac:dyDescent="0.4">
      <c r="A136" s="59"/>
      <c r="B136" s="62"/>
      <c r="C136" s="36" t="s">
        <v>30</v>
      </c>
      <c r="D136" s="6">
        <v>9936</v>
      </c>
      <c r="E136" s="9" t="s">
        <v>480</v>
      </c>
    </row>
    <row r="137" spans="1:5" ht="14.25" customHeight="1" x14ac:dyDescent="0.4">
      <c r="A137" s="59"/>
      <c r="B137" s="62"/>
      <c r="C137" s="36" t="s">
        <v>47</v>
      </c>
      <c r="D137" s="6">
        <v>55080</v>
      </c>
      <c r="E137" s="9" t="s">
        <v>480</v>
      </c>
    </row>
    <row r="138" spans="1:5" ht="14.25" customHeight="1" x14ac:dyDescent="0.4">
      <c r="A138" s="59"/>
      <c r="B138" s="62"/>
      <c r="C138" s="36" t="s">
        <v>57</v>
      </c>
      <c r="D138" s="6">
        <v>49680</v>
      </c>
      <c r="E138" s="9" t="s">
        <v>480</v>
      </c>
    </row>
    <row r="139" spans="1:5" ht="14.25" customHeight="1" x14ac:dyDescent="0.4">
      <c r="A139" s="59"/>
      <c r="B139" s="62"/>
      <c r="C139" s="36" t="s">
        <v>58</v>
      </c>
      <c r="D139" s="6">
        <v>3780</v>
      </c>
      <c r="E139" s="9" t="s">
        <v>480</v>
      </c>
    </row>
    <row r="140" spans="1:5" ht="14.25" customHeight="1" x14ac:dyDescent="0.4">
      <c r="A140" s="59"/>
      <c r="B140" s="62"/>
      <c r="C140" s="36" t="s">
        <v>74</v>
      </c>
      <c r="D140" s="6">
        <v>15747</v>
      </c>
      <c r="E140" s="9" t="s">
        <v>480</v>
      </c>
    </row>
    <row r="141" spans="1:5" ht="14.25" customHeight="1" x14ac:dyDescent="0.4">
      <c r="A141" s="59"/>
      <c r="B141" s="62"/>
      <c r="C141" s="36" t="s">
        <v>111</v>
      </c>
      <c r="D141" s="6">
        <v>86400</v>
      </c>
      <c r="E141" s="9" t="s">
        <v>480</v>
      </c>
    </row>
    <row r="142" spans="1:5" ht="14.25" customHeight="1" x14ac:dyDescent="0.4">
      <c r="A142" s="59"/>
      <c r="B142" s="62"/>
      <c r="C142" s="36" t="s">
        <v>150</v>
      </c>
      <c r="D142" s="6">
        <v>2786</v>
      </c>
      <c r="E142" s="9" t="s">
        <v>480</v>
      </c>
    </row>
    <row r="143" spans="1:5" ht="14.25" customHeight="1" x14ac:dyDescent="0.4">
      <c r="A143" s="59"/>
      <c r="B143" s="62"/>
      <c r="C143" s="36" t="s">
        <v>151</v>
      </c>
      <c r="D143" s="6">
        <v>27000</v>
      </c>
      <c r="E143" s="9" t="s">
        <v>480</v>
      </c>
    </row>
    <row r="144" spans="1:5" ht="14.25" customHeight="1" x14ac:dyDescent="0.4">
      <c r="A144" s="59"/>
      <c r="B144" s="62"/>
      <c r="C144" s="36" t="s">
        <v>179</v>
      </c>
      <c r="D144" s="6">
        <v>72360</v>
      </c>
      <c r="E144" s="9" t="s">
        <v>480</v>
      </c>
    </row>
    <row r="145" spans="1:5" ht="14.25" customHeight="1" x14ac:dyDescent="0.4">
      <c r="A145" s="59"/>
      <c r="B145" s="62"/>
      <c r="C145" s="36" t="s">
        <v>199</v>
      </c>
      <c r="D145" s="6">
        <v>18590</v>
      </c>
      <c r="E145" s="9" t="s">
        <v>480</v>
      </c>
    </row>
    <row r="146" spans="1:5" ht="14.25" customHeight="1" x14ac:dyDescent="0.4">
      <c r="A146" s="59"/>
      <c r="B146" s="62"/>
      <c r="C146" s="36" t="s">
        <v>230</v>
      </c>
      <c r="D146" s="6">
        <v>16940</v>
      </c>
      <c r="E146" s="9" t="s">
        <v>480</v>
      </c>
    </row>
    <row r="147" spans="1:5" ht="14.25" customHeight="1" x14ac:dyDescent="0.4">
      <c r="A147" s="59"/>
      <c r="B147" s="62"/>
      <c r="C147" s="36" t="s">
        <v>236</v>
      </c>
      <c r="D147" s="6">
        <v>85800</v>
      </c>
      <c r="E147" s="9"/>
    </row>
    <row r="148" spans="1:5" ht="14.25" customHeight="1" x14ac:dyDescent="0.4">
      <c r="A148" s="59"/>
      <c r="B148" s="62"/>
      <c r="C148" s="36" t="s">
        <v>286</v>
      </c>
      <c r="D148" s="6">
        <v>28600</v>
      </c>
      <c r="E148" s="9"/>
    </row>
    <row r="149" spans="1:5" ht="14.25" customHeight="1" x14ac:dyDescent="0.4">
      <c r="A149" s="59"/>
      <c r="B149" s="62"/>
      <c r="C149" s="36" t="s">
        <v>303</v>
      </c>
      <c r="D149" s="6">
        <v>6050</v>
      </c>
      <c r="E149" s="9" t="s">
        <v>480</v>
      </c>
    </row>
    <row r="150" spans="1:5" ht="14.25" customHeight="1" x14ac:dyDescent="0.4">
      <c r="A150" s="59"/>
      <c r="B150" s="62"/>
      <c r="C150" s="36" t="s">
        <v>304</v>
      </c>
      <c r="D150" s="6">
        <v>23012</v>
      </c>
      <c r="E150" s="9" t="s">
        <v>480</v>
      </c>
    </row>
    <row r="151" spans="1:5" ht="14.25" customHeight="1" x14ac:dyDescent="0.4">
      <c r="A151" s="59"/>
      <c r="B151" s="62"/>
      <c r="C151" s="36" t="s">
        <v>309</v>
      </c>
      <c r="D151" s="6">
        <v>18480</v>
      </c>
      <c r="E151" s="9" t="s">
        <v>480</v>
      </c>
    </row>
    <row r="152" spans="1:5" ht="14.25" customHeight="1" x14ac:dyDescent="0.4">
      <c r="A152" s="59"/>
      <c r="B152" s="62"/>
      <c r="C152" s="36" t="s">
        <v>333</v>
      </c>
      <c r="D152" s="6">
        <v>17380</v>
      </c>
      <c r="E152" s="9" t="s">
        <v>480</v>
      </c>
    </row>
    <row r="153" spans="1:5" ht="14.25" customHeight="1" x14ac:dyDescent="0.4">
      <c r="A153" s="59"/>
      <c r="B153" s="62"/>
      <c r="C153" s="36" t="s">
        <v>344</v>
      </c>
      <c r="D153" s="6">
        <v>22000</v>
      </c>
      <c r="E153" s="9" t="s">
        <v>480</v>
      </c>
    </row>
    <row r="154" spans="1:5" ht="14.25" customHeight="1" x14ac:dyDescent="0.4">
      <c r="A154" s="59"/>
      <c r="B154" s="62"/>
      <c r="C154" s="36" t="s">
        <v>373</v>
      </c>
      <c r="D154" s="6">
        <v>334840</v>
      </c>
      <c r="E154" s="9" t="s">
        <v>480</v>
      </c>
    </row>
    <row r="155" spans="1:5" ht="14.25" customHeight="1" x14ac:dyDescent="0.4">
      <c r="A155" s="59"/>
      <c r="B155" s="62"/>
      <c r="C155" s="36" t="s">
        <v>273</v>
      </c>
      <c r="D155" s="6">
        <v>80300</v>
      </c>
      <c r="E155" s="9" t="s">
        <v>480</v>
      </c>
    </row>
    <row r="156" spans="1:5" ht="14.25" customHeight="1" x14ac:dyDescent="0.4">
      <c r="A156" s="59"/>
      <c r="B156" s="62"/>
      <c r="C156" s="36" t="s">
        <v>372</v>
      </c>
      <c r="D156" s="6">
        <v>64900</v>
      </c>
      <c r="E156" s="9"/>
    </row>
    <row r="157" spans="1:5" ht="14.25" customHeight="1" x14ac:dyDescent="0.4">
      <c r="A157" s="59"/>
      <c r="B157" s="62"/>
      <c r="C157" s="36" t="s">
        <v>261</v>
      </c>
      <c r="D157" s="6">
        <v>319000</v>
      </c>
      <c r="E157" s="9" t="s">
        <v>480</v>
      </c>
    </row>
    <row r="158" spans="1:5" ht="14.25" customHeight="1" x14ac:dyDescent="0.4">
      <c r="A158" s="59"/>
      <c r="B158" s="62"/>
      <c r="C158" s="36" t="s">
        <v>28</v>
      </c>
      <c r="D158" s="6">
        <v>1062720</v>
      </c>
      <c r="E158" s="9" t="s">
        <v>480</v>
      </c>
    </row>
    <row r="159" spans="1:5" ht="14.25" customHeight="1" x14ac:dyDescent="0.4">
      <c r="A159" s="59"/>
      <c r="B159" s="62"/>
      <c r="C159" s="36" t="s">
        <v>29</v>
      </c>
      <c r="D159" s="6">
        <v>790560</v>
      </c>
      <c r="E159" s="9" t="s">
        <v>480</v>
      </c>
    </row>
    <row r="160" spans="1:5" ht="14.25" customHeight="1" x14ac:dyDescent="0.4">
      <c r="A160" s="59"/>
      <c r="B160" s="62"/>
      <c r="C160" s="37" t="s">
        <v>31</v>
      </c>
      <c r="D160" s="26">
        <v>774360</v>
      </c>
      <c r="E160" s="25" t="s">
        <v>480</v>
      </c>
    </row>
    <row r="161" spans="1:5" ht="14.25" customHeight="1" x14ac:dyDescent="0.4">
      <c r="A161" s="59"/>
      <c r="B161" s="65"/>
      <c r="C161" s="27">
        <f>+COUNTA(C135:C160)</f>
        <v>26</v>
      </c>
      <c r="D161" s="16">
        <f>+SUM(D135:D160)</f>
        <v>3997101</v>
      </c>
      <c r="E161" s="39">
        <f>+SUMIF(E135:E160,"市内",D135:D160)</f>
        <v>3817801</v>
      </c>
    </row>
    <row r="162" spans="1:5" ht="14.25" customHeight="1" x14ac:dyDescent="0.4">
      <c r="A162" s="59"/>
      <c r="B162" s="66" t="s">
        <v>488</v>
      </c>
      <c r="C162" s="38" t="s">
        <v>182</v>
      </c>
      <c r="D162" s="13">
        <v>9828</v>
      </c>
      <c r="E162" s="11" t="s">
        <v>480</v>
      </c>
    </row>
    <row r="163" spans="1:5" ht="14.25" customHeight="1" x14ac:dyDescent="0.4">
      <c r="A163" s="59"/>
      <c r="B163" s="62"/>
      <c r="C163" s="36" t="s">
        <v>187</v>
      </c>
      <c r="D163" s="6">
        <v>8640</v>
      </c>
      <c r="E163" s="9" t="s">
        <v>480</v>
      </c>
    </row>
    <row r="164" spans="1:5" ht="14.25" customHeight="1" x14ac:dyDescent="0.4">
      <c r="A164" s="59"/>
      <c r="B164" s="62"/>
      <c r="C164" s="36" t="s">
        <v>408</v>
      </c>
      <c r="D164" s="6">
        <v>7788</v>
      </c>
      <c r="E164" s="9" t="s">
        <v>480</v>
      </c>
    </row>
    <row r="165" spans="1:5" ht="14.25" customHeight="1" x14ac:dyDescent="0.4">
      <c r="A165" s="59"/>
      <c r="B165" s="62"/>
      <c r="C165" s="37" t="s">
        <v>263</v>
      </c>
      <c r="D165" s="26">
        <v>123200</v>
      </c>
      <c r="E165" s="25" t="s">
        <v>480</v>
      </c>
    </row>
    <row r="166" spans="1:5" ht="14.25" customHeight="1" x14ac:dyDescent="0.4">
      <c r="A166" s="59"/>
      <c r="B166" s="65"/>
      <c r="C166" s="27">
        <f>+COUNTA(C162:C165)</f>
        <v>4</v>
      </c>
      <c r="D166" s="16">
        <f>+SUM(D162:D165)</f>
        <v>149456</v>
      </c>
      <c r="E166" s="39">
        <f>+SUMIF(E162:E165,"市内",D162:D165)</f>
        <v>149456</v>
      </c>
    </row>
    <row r="167" spans="1:5" ht="14.25" customHeight="1" x14ac:dyDescent="0.4">
      <c r="A167" s="59"/>
      <c r="B167" s="66" t="s">
        <v>439</v>
      </c>
      <c r="C167" s="38" t="s">
        <v>25</v>
      </c>
      <c r="D167" s="13">
        <v>44928</v>
      </c>
      <c r="E167" s="11" t="s">
        <v>480</v>
      </c>
    </row>
    <row r="168" spans="1:5" ht="14.25" customHeight="1" x14ac:dyDescent="0.4">
      <c r="A168" s="59"/>
      <c r="B168" s="62"/>
      <c r="C168" s="36" t="s">
        <v>63</v>
      </c>
      <c r="D168" s="6">
        <v>78840</v>
      </c>
      <c r="E168" s="9" t="s">
        <v>480</v>
      </c>
    </row>
    <row r="169" spans="1:5" ht="14.25" customHeight="1" x14ac:dyDescent="0.4">
      <c r="A169" s="59"/>
      <c r="B169" s="62"/>
      <c r="C169" s="36" t="s">
        <v>121</v>
      </c>
      <c r="D169" s="6">
        <v>11880</v>
      </c>
      <c r="E169" s="9" t="s">
        <v>480</v>
      </c>
    </row>
    <row r="170" spans="1:5" ht="14.25" customHeight="1" x14ac:dyDescent="0.4">
      <c r="A170" s="59"/>
      <c r="B170" s="62"/>
      <c r="C170" s="36" t="s">
        <v>129</v>
      </c>
      <c r="D170" s="6">
        <v>28620</v>
      </c>
      <c r="E170" s="9" t="s">
        <v>480</v>
      </c>
    </row>
    <row r="171" spans="1:5" ht="14.25" customHeight="1" x14ac:dyDescent="0.4">
      <c r="A171" s="59"/>
      <c r="B171" s="62"/>
      <c r="C171" s="36" t="s">
        <v>247</v>
      </c>
      <c r="D171" s="6">
        <v>59950</v>
      </c>
      <c r="E171" s="9" t="s">
        <v>480</v>
      </c>
    </row>
    <row r="172" spans="1:5" ht="14.25" customHeight="1" x14ac:dyDescent="0.4">
      <c r="A172" s="59"/>
      <c r="B172" s="62"/>
      <c r="C172" s="36" t="s">
        <v>252</v>
      </c>
      <c r="D172" s="6">
        <v>47300</v>
      </c>
      <c r="E172" s="9" t="s">
        <v>480</v>
      </c>
    </row>
    <row r="173" spans="1:5" ht="14.25" customHeight="1" x14ac:dyDescent="0.4">
      <c r="A173" s="59"/>
      <c r="B173" s="62"/>
      <c r="C173" s="36" t="s">
        <v>253</v>
      </c>
      <c r="D173" s="6">
        <v>22000</v>
      </c>
      <c r="E173" s="9" t="s">
        <v>480</v>
      </c>
    </row>
    <row r="174" spans="1:5" ht="14.25" customHeight="1" x14ac:dyDescent="0.4">
      <c r="A174" s="59"/>
      <c r="B174" s="62"/>
      <c r="C174" s="36" t="s">
        <v>267</v>
      </c>
      <c r="D174" s="6">
        <v>13750</v>
      </c>
      <c r="E174" s="9" t="s">
        <v>480</v>
      </c>
    </row>
    <row r="175" spans="1:5" ht="14.25" customHeight="1" x14ac:dyDescent="0.4">
      <c r="A175" s="59"/>
      <c r="B175" s="62"/>
      <c r="C175" s="36" t="s">
        <v>319</v>
      </c>
      <c r="D175" s="6">
        <v>3300</v>
      </c>
      <c r="E175" s="9" t="s">
        <v>480</v>
      </c>
    </row>
    <row r="176" spans="1:5" ht="14.25" customHeight="1" x14ac:dyDescent="0.4">
      <c r="A176" s="59"/>
      <c r="B176" s="62"/>
      <c r="C176" s="36" t="s">
        <v>361</v>
      </c>
      <c r="D176" s="6">
        <v>18480</v>
      </c>
      <c r="E176" s="9" t="s">
        <v>480</v>
      </c>
    </row>
    <row r="177" spans="1:5" ht="14.25" customHeight="1" x14ac:dyDescent="0.4">
      <c r="A177" s="59"/>
      <c r="B177" s="62"/>
      <c r="C177" s="36" t="s">
        <v>385</v>
      </c>
      <c r="D177" s="6">
        <v>17600</v>
      </c>
      <c r="E177" s="9" t="s">
        <v>480</v>
      </c>
    </row>
    <row r="178" spans="1:5" ht="14.25" customHeight="1" x14ac:dyDescent="0.4">
      <c r="A178" s="59"/>
      <c r="B178" s="62"/>
      <c r="C178" s="36" t="s">
        <v>43</v>
      </c>
      <c r="D178" s="6">
        <v>6480</v>
      </c>
      <c r="E178" s="9"/>
    </row>
    <row r="179" spans="1:5" ht="14.25" customHeight="1" x14ac:dyDescent="0.4">
      <c r="A179" s="59"/>
      <c r="B179" s="62"/>
      <c r="C179" s="36" t="s">
        <v>108</v>
      </c>
      <c r="D179" s="6">
        <v>213467</v>
      </c>
      <c r="E179" s="9" t="s">
        <v>480</v>
      </c>
    </row>
    <row r="180" spans="1:5" ht="14.25" customHeight="1" x14ac:dyDescent="0.4">
      <c r="A180" s="59"/>
      <c r="B180" s="62"/>
      <c r="C180" s="36" t="s">
        <v>113</v>
      </c>
      <c r="D180" s="6">
        <v>23500</v>
      </c>
      <c r="E180" s="9" t="s">
        <v>480</v>
      </c>
    </row>
    <row r="181" spans="1:5" ht="14.25" customHeight="1" x14ac:dyDescent="0.4">
      <c r="A181" s="59"/>
      <c r="B181" s="62"/>
      <c r="C181" s="37" t="s">
        <v>255</v>
      </c>
      <c r="D181" s="26">
        <v>189200</v>
      </c>
      <c r="E181" s="25" t="s">
        <v>480</v>
      </c>
    </row>
    <row r="182" spans="1:5" ht="14.25" customHeight="1" x14ac:dyDescent="0.4">
      <c r="A182" s="59"/>
      <c r="B182" s="65"/>
      <c r="C182" s="27">
        <f>+COUNTA(C167:C181)</f>
        <v>15</v>
      </c>
      <c r="D182" s="16">
        <f>+SUM(D167:D181)</f>
        <v>779295</v>
      </c>
      <c r="E182" s="39">
        <f>+SUMIF(E167:E181,"市内",D167:D181)</f>
        <v>772815</v>
      </c>
    </row>
    <row r="183" spans="1:5" ht="14.25" customHeight="1" x14ac:dyDescent="0.4">
      <c r="A183" s="59"/>
      <c r="B183" s="66" t="s">
        <v>440</v>
      </c>
      <c r="C183" s="38" t="s">
        <v>5</v>
      </c>
      <c r="D183" s="13">
        <v>12420</v>
      </c>
      <c r="E183" s="11" t="s">
        <v>480</v>
      </c>
    </row>
    <row r="184" spans="1:5" ht="14.25" customHeight="1" x14ac:dyDescent="0.4">
      <c r="A184" s="59"/>
      <c r="B184" s="62"/>
      <c r="C184" s="36" t="s">
        <v>85</v>
      </c>
      <c r="D184" s="6">
        <v>20520</v>
      </c>
      <c r="E184" s="9" t="s">
        <v>480</v>
      </c>
    </row>
    <row r="185" spans="1:5" ht="14.25" customHeight="1" x14ac:dyDescent="0.4">
      <c r="A185" s="59"/>
      <c r="B185" s="62"/>
      <c r="C185" s="36" t="s">
        <v>91</v>
      </c>
      <c r="D185" s="6">
        <v>54000</v>
      </c>
      <c r="E185" s="9" t="s">
        <v>480</v>
      </c>
    </row>
    <row r="186" spans="1:5" ht="14.25" customHeight="1" x14ac:dyDescent="0.4">
      <c r="A186" s="59"/>
      <c r="B186" s="62"/>
      <c r="C186" s="36" t="s">
        <v>98</v>
      </c>
      <c r="D186" s="6">
        <v>12874</v>
      </c>
      <c r="E186" s="9" t="s">
        <v>480</v>
      </c>
    </row>
    <row r="187" spans="1:5" ht="14.25" customHeight="1" x14ac:dyDescent="0.4">
      <c r="A187" s="59"/>
      <c r="B187" s="62"/>
      <c r="C187" s="36" t="s">
        <v>101</v>
      </c>
      <c r="D187" s="6">
        <v>4050</v>
      </c>
      <c r="E187" s="9" t="s">
        <v>480</v>
      </c>
    </row>
    <row r="188" spans="1:5" ht="14.25" customHeight="1" x14ac:dyDescent="0.4">
      <c r="A188" s="59"/>
      <c r="B188" s="62"/>
      <c r="C188" s="36" t="s">
        <v>137</v>
      </c>
      <c r="D188" s="6">
        <v>69120</v>
      </c>
      <c r="E188" s="9" t="s">
        <v>480</v>
      </c>
    </row>
    <row r="189" spans="1:5" ht="14.25" customHeight="1" x14ac:dyDescent="0.4">
      <c r="A189" s="59"/>
      <c r="B189" s="62"/>
      <c r="C189" s="36" t="s">
        <v>138</v>
      </c>
      <c r="D189" s="6">
        <v>42228</v>
      </c>
      <c r="E189" s="9" t="s">
        <v>480</v>
      </c>
    </row>
    <row r="190" spans="1:5" ht="14.25" customHeight="1" x14ac:dyDescent="0.4">
      <c r="A190" s="59"/>
      <c r="B190" s="62"/>
      <c r="C190" s="36" t="s">
        <v>233</v>
      </c>
      <c r="D190" s="6">
        <v>45540</v>
      </c>
      <c r="E190" s="9" t="s">
        <v>480</v>
      </c>
    </row>
    <row r="191" spans="1:5" ht="14.25" customHeight="1" x14ac:dyDescent="0.4">
      <c r="A191" s="59"/>
      <c r="B191" s="62"/>
      <c r="C191" s="36" t="s">
        <v>332</v>
      </c>
      <c r="D191" s="6">
        <v>44000</v>
      </c>
      <c r="E191" s="9" t="s">
        <v>480</v>
      </c>
    </row>
    <row r="192" spans="1:5" ht="14.25" customHeight="1" x14ac:dyDescent="0.4">
      <c r="A192" s="59"/>
      <c r="B192" s="62"/>
      <c r="C192" s="36" t="s">
        <v>404</v>
      </c>
      <c r="D192" s="6">
        <v>13200</v>
      </c>
      <c r="E192" s="9" t="s">
        <v>480</v>
      </c>
    </row>
    <row r="193" spans="1:5" ht="14.25" customHeight="1" x14ac:dyDescent="0.4">
      <c r="A193" s="59"/>
      <c r="B193" s="62"/>
      <c r="C193" s="36" t="s">
        <v>405</v>
      </c>
      <c r="D193" s="6">
        <v>4180</v>
      </c>
      <c r="E193" s="9" t="s">
        <v>480</v>
      </c>
    </row>
    <row r="194" spans="1:5" ht="14.25" customHeight="1" x14ac:dyDescent="0.4">
      <c r="A194" s="59"/>
      <c r="B194" s="62"/>
      <c r="C194" s="36" t="s">
        <v>71</v>
      </c>
      <c r="D194" s="6">
        <v>233280</v>
      </c>
      <c r="E194" s="9" t="s">
        <v>480</v>
      </c>
    </row>
    <row r="195" spans="1:5" ht="14.25" customHeight="1" x14ac:dyDescent="0.4">
      <c r="A195" s="59"/>
      <c r="B195" s="62"/>
      <c r="C195" s="36" t="s">
        <v>125</v>
      </c>
      <c r="D195" s="6">
        <v>70480</v>
      </c>
      <c r="E195" s="9"/>
    </row>
    <row r="196" spans="1:5" ht="14.25" customHeight="1" x14ac:dyDescent="0.4">
      <c r="A196" s="59"/>
      <c r="B196" s="62"/>
      <c r="C196" s="36" t="s">
        <v>163</v>
      </c>
      <c r="D196" s="6">
        <v>99360</v>
      </c>
      <c r="E196" s="9" t="s">
        <v>480</v>
      </c>
    </row>
    <row r="197" spans="1:5" ht="14.25" customHeight="1" x14ac:dyDescent="0.4">
      <c r="A197" s="59"/>
      <c r="B197" s="62"/>
      <c r="C197" s="36" t="s">
        <v>282</v>
      </c>
      <c r="D197" s="6">
        <v>361020</v>
      </c>
      <c r="E197" s="9" t="s">
        <v>480</v>
      </c>
    </row>
    <row r="198" spans="1:5" ht="14.25" customHeight="1" x14ac:dyDescent="0.4">
      <c r="A198" s="59"/>
      <c r="B198" s="62"/>
      <c r="C198" s="37" t="s">
        <v>190</v>
      </c>
      <c r="D198" s="26">
        <v>1077084</v>
      </c>
      <c r="E198" s="25" t="s">
        <v>480</v>
      </c>
    </row>
    <row r="199" spans="1:5" ht="14.25" customHeight="1" x14ac:dyDescent="0.4">
      <c r="A199" s="59"/>
      <c r="B199" s="65"/>
      <c r="C199" s="27">
        <f>+COUNTA(C183:C198)</f>
        <v>16</v>
      </c>
      <c r="D199" s="16">
        <f>+SUM(D183:D198)</f>
        <v>2163356</v>
      </c>
      <c r="E199" s="39">
        <f>+SUMIF(E183:E198,"市内",D183:D198)</f>
        <v>2092876</v>
      </c>
    </row>
    <row r="200" spans="1:5" ht="14.25" customHeight="1" x14ac:dyDescent="0.4">
      <c r="A200" s="59"/>
      <c r="B200" s="66" t="s">
        <v>489</v>
      </c>
      <c r="C200" s="38" t="s">
        <v>276</v>
      </c>
      <c r="D200" s="13">
        <v>23100</v>
      </c>
      <c r="E200" s="11" t="s">
        <v>480</v>
      </c>
    </row>
    <row r="201" spans="1:5" ht="14.25" customHeight="1" x14ac:dyDescent="0.4">
      <c r="A201" s="59"/>
      <c r="B201" s="62"/>
      <c r="C201" s="36" t="s">
        <v>62</v>
      </c>
      <c r="D201" s="6">
        <v>7020</v>
      </c>
      <c r="E201" s="9" t="s">
        <v>480</v>
      </c>
    </row>
    <row r="202" spans="1:5" ht="14.25" customHeight="1" x14ac:dyDescent="0.4">
      <c r="A202" s="59"/>
      <c r="B202" s="62"/>
      <c r="C202" s="37" t="s">
        <v>191</v>
      </c>
      <c r="D202" s="26">
        <v>127440</v>
      </c>
      <c r="E202" s="25" t="s">
        <v>480</v>
      </c>
    </row>
    <row r="203" spans="1:5" ht="14.25" customHeight="1" x14ac:dyDescent="0.4">
      <c r="A203" s="59"/>
      <c r="B203" s="65"/>
      <c r="C203" s="27">
        <f>+COUNTA(C200:C202)</f>
        <v>3</v>
      </c>
      <c r="D203" s="16">
        <f>+SUM(D200:D202)</f>
        <v>157560</v>
      </c>
      <c r="E203" s="39">
        <f>+SUMIF(E200:E202,"市内",D200:D202)</f>
        <v>157560</v>
      </c>
    </row>
    <row r="204" spans="1:5" ht="14.25" customHeight="1" x14ac:dyDescent="0.4">
      <c r="A204" s="59"/>
      <c r="B204" s="66" t="s">
        <v>474</v>
      </c>
      <c r="C204" s="38" t="s">
        <v>134</v>
      </c>
      <c r="D204" s="13">
        <v>7646</v>
      </c>
      <c r="E204" s="11" t="s">
        <v>480</v>
      </c>
    </row>
    <row r="205" spans="1:5" ht="14.25" customHeight="1" x14ac:dyDescent="0.4">
      <c r="A205" s="59"/>
      <c r="B205" s="62"/>
      <c r="C205" s="36" t="s">
        <v>166</v>
      </c>
      <c r="D205" s="6">
        <v>17064</v>
      </c>
      <c r="E205" s="9" t="s">
        <v>480</v>
      </c>
    </row>
    <row r="206" spans="1:5" ht="14.25" customHeight="1" x14ac:dyDescent="0.4">
      <c r="A206" s="59"/>
      <c r="B206" s="62"/>
      <c r="C206" s="36" t="s">
        <v>178</v>
      </c>
      <c r="D206" s="6">
        <v>83160</v>
      </c>
      <c r="E206" s="9" t="s">
        <v>480</v>
      </c>
    </row>
    <row r="207" spans="1:5" ht="14.25" customHeight="1" x14ac:dyDescent="0.4">
      <c r="A207" s="59"/>
      <c r="B207" s="62"/>
      <c r="C207" s="36" t="s">
        <v>186</v>
      </c>
      <c r="D207" s="6">
        <v>5724</v>
      </c>
      <c r="E207" s="9" t="s">
        <v>480</v>
      </c>
    </row>
    <row r="208" spans="1:5" ht="14.25" customHeight="1" x14ac:dyDescent="0.4">
      <c r="A208" s="59"/>
      <c r="B208" s="62"/>
      <c r="C208" s="36" t="s">
        <v>301</v>
      </c>
      <c r="D208" s="6">
        <v>40920</v>
      </c>
      <c r="E208" s="9" t="s">
        <v>480</v>
      </c>
    </row>
    <row r="209" spans="1:5" ht="14.25" customHeight="1" x14ac:dyDescent="0.4">
      <c r="A209" s="59"/>
      <c r="B209" s="62"/>
      <c r="C209" s="36" t="s">
        <v>331</v>
      </c>
      <c r="D209" s="6">
        <v>59796</v>
      </c>
      <c r="E209" s="9" t="s">
        <v>480</v>
      </c>
    </row>
    <row r="210" spans="1:5" ht="14.25" customHeight="1" x14ac:dyDescent="0.4">
      <c r="A210" s="59"/>
      <c r="B210" s="62"/>
      <c r="C210" s="36" t="s">
        <v>349</v>
      </c>
      <c r="D210" s="6">
        <v>99924</v>
      </c>
      <c r="E210" s="9" t="s">
        <v>480</v>
      </c>
    </row>
    <row r="211" spans="1:5" ht="14.25" customHeight="1" x14ac:dyDescent="0.4">
      <c r="A211" s="59"/>
      <c r="B211" s="62"/>
      <c r="C211" s="36" t="s">
        <v>124</v>
      </c>
      <c r="D211" s="6">
        <v>91800</v>
      </c>
      <c r="E211" s="9" t="s">
        <v>480</v>
      </c>
    </row>
    <row r="212" spans="1:5" ht="14.25" customHeight="1" x14ac:dyDescent="0.4">
      <c r="A212" s="59"/>
      <c r="B212" s="62"/>
      <c r="C212" s="36" t="s">
        <v>118</v>
      </c>
      <c r="D212" s="6">
        <v>81400</v>
      </c>
      <c r="E212" s="9"/>
    </row>
    <row r="213" spans="1:5" ht="14.25" customHeight="1" x14ac:dyDescent="0.4">
      <c r="A213" s="59"/>
      <c r="B213" s="62"/>
      <c r="C213" s="37" t="s">
        <v>118</v>
      </c>
      <c r="D213" s="26">
        <v>99360</v>
      </c>
      <c r="E213" s="25"/>
    </row>
    <row r="214" spans="1:5" ht="14.25" customHeight="1" x14ac:dyDescent="0.4">
      <c r="A214" s="59"/>
      <c r="B214" s="65"/>
      <c r="C214" s="27">
        <f>+COUNTA(C204:C213)</f>
        <v>10</v>
      </c>
      <c r="D214" s="16">
        <f>+SUM(D204:D213)</f>
        <v>586794</v>
      </c>
      <c r="E214" s="39">
        <f>+SUMIF(E204:E213,"市内",D204:D213)</f>
        <v>406034</v>
      </c>
    </row>
    <row r="215" spans="1:5" ht="14.25" customHeight="1" x14ac:dyDescent="0.4">
      <c r="A215" s="59"/>
      <c r="B215" s="66" t="s">
        <v>438</v>
      </c>
      <c r="C215" s="38" t="s">
        <v>3</v>
      </c>
      <c r="D215" s="13">
        <v>6048</v>
      </c>
      <c r="E215" s="11" t="s">
        <v>480</v>
      </c>
    </row>
    <row r="216" spans="1:5" ht="14.25" customHeight="1" x14ac:dyDescent="0.4">
      <c r="A216" s="59"/>
      <c r="B216" s="62"/>
      <c r="C216" s="36" t="s">
        <v>66</v>
      </c>
      <c r="D216" s="6">
        <v>2203</v>
      </c>
      <c r="E216" s="9" t="s">
        <v>480</v>
      </c>
    </row>
    <row r="217" spans="1:5" ht="14.25" customHeight="1" x14ac:dyDescent="0.4">
      <c r="A217" s="59"/>
      <c r="B217" s="62"/>
      <c r="C217" s="36" t="s">
        <v>36</v>
      </c>
      <c r="D217" s="6">
        <v>991440</v>
      </c>
      <c r="E217" s="9" t="s">
        <v>480</v>
      </c>
    </row>
    <row r="218" spans="1:5" ht="14.25" customHeight="1" x14ac:dyDescent="0.4">
      <c r="A218" s="59"/>
      <c r="B218" s="62"/>
      <c r="C218" s="36" t="s">
        <v>39</v>
      </c>
      <c r="D218" s="6">
        <v>999000</v>
      </c>
      <c r="E218" s="9" t="s">
        <v>480</v>
      </c>
    </row>
    <row r="219" spans="1:5" ht="14.25" customHeight="1" x14ac:dyDescent="0.4">
      <c r="A219" s="59"/>
      <c r="B219" s="62"/>
      <c r="C219" s="36" t="s">
        <v>42</v>
      </c>
      <c r="D219" s="6">
        <v>70416</v>
      </c>
      <c r="E219" s="9"/>
    </row>
    <row r="220" spans="1:5" ht="14.25" customHeight="1" x14ac:dyDescent="0.4">
      <c r="A220" s="59"/>
      <c r="B220" s="62"/>
      <c r="C220" s="37" t="s">
        <v>42</v>
      </c>
      <c r="D220" s="26">
        <v>135300</v>
      </c>
      <c r="E220" s="25"/>
    </row>
    <row r="221" spans="1:5" ht="14.25" customHeight="1" x14ac:dyDescent="0.4">
      <c r="A221" s="59"/>
      <c r="B221" s="65"/>
      <c r="C221" s="27">
        <f>+COUNTA(C215:C220)</f>
        <v>6</v>
      </c>
      <c r="D221" s="16">
        <f>+SUM(D215:D220)</f>
        <v>2204407</v>
      </c>
      <c r="E221" s="39">
        <f>+SUMIF(E215:E220,"市内",D215:D220)</f>
        <v>1998691</v>
      </c>
    </row>
    <row r="222" spans="1:5" ht="14.25" customHeight="1" x14ac:dyDescent="0.4">
      <c r="A222" s="59"/>
      <c r="B222" s="66" t="s">
        <v>441</v>
      </c>
      <c r="C222" s="38" t="s">
        <v>32</v>
      </c>
      <c r="D222" s="13">
        <v>24192</v>
      </c>
      <c r="E222" s="11" t="s">
        <v>480</v>
      </c>
    </row>
    <row r="223" spans="1:5" ht="14.25" customHeight="1" x14ac:dyDescent="0.4">
      <c r="A223" s="59"/>
      <c r="B223" s="62"/>
      <c r="C223" s="36" t="s">
        <v>44</v>
      </c>
      <c r="D223" s="6">
        <v>12960</v>
      </c>
      <c r="E223" s="9" t="s">
        <v>480</v>
      </c>
    </row>
    <row r="224" spans="1:5" ht="14.25" customHeight="1" x14ac:dyDescent="0.4">
      <c r="A224" s="59"/>
      <c r="B224" s="62"/>
      <c r="C224" s="36" t="s">
        <v>87</v>
      </c>
      <c r="D224" s="6">
        <v>27086</v>
      </c>
      <c r="E224" s="9" t="s">
        <v>480</v>
      </c>
    </row>
    <row r="225" spans="1:5" ht="14.25" customHeight="1" x14ac:dyDescent="0.4">
      <c r="A225" s="59"/>
      <c r="B225" s="62"/>
      <c r="C225" s="36" t="s">
        <v>184</v>
      </c>
      <c r="D225" s="6">
        <v>67608</v>
      </c>
      <c r="E225" s="9" t="s">
        <v>480</v>
      </c>
    </row>
    <row r="226" spans="1:5" ht="14.25" customHeight="1" x14ac:dyDescent="0.4">
      <c r="A226" s="59"/>
      <c r="B226" s="62"/>
      <c r="C226" s="36" t="s">
        <v>185</v>
      </c>
      <c r="D226" s="6">
        <v>55620</v>
      </c>
      <c r="E226" s="9" t="s">
        <v>480</v>
      </c>
    </row>
    <row r="227" spans="1:5" ht="14.25" customHeight="1" x14ac:dyDescent="0.4">
      <c r="A227" s="59"/>
      <c r="B227" s="62"/>
      <c r="C227" s="36" t="s">
        <v>237</v>
      </c>
      <c r="D227" s="6">
        <v>13365</v>
      </c>
      <c r="E227" s="9" t="s">
        <v>480</v>
      </c>
    </row>
    <row r="228" spans="1:5" ht="14.25" customHeight="1" x14ac:dyDescent="0.4">
      <c r="A228" s="59"/>
      <c r="B228" s="62"/>
      <c r="C228" s="36" t="s">
        <v>244</v>
      </c>
      <c r="D228" s="6">
        <v>4400</v>
      </c>
      <c r="E228" s="9" t="s">
        <v>480</v>
      </c>
    </row>
    <row r="229" spans="1:5" ht="14.25" customHeight="1" x14ac:dyDescent="0.4">
      <c r="A229" s="59"/>
      <c r="B229" s="62"/>
      <c r="C229" s="36" t="s">
        <v>32</v>
      </c>
      <c r="D229" s="6">
        <v>84480</v>
      </c>
      <c r="E229" s="9" t="s">
        <v>480</v>
      </c>
    </row>
    <row r="230" spans="1:5" ht="14.25" customHeight="1" x14ac:dyDescent="0.4">
      <c r="A230" s="59"/>
      <c r="B230" s="62"/>
      <c r="C230" s="36" t="s">
        <v>368</v>
      </c>
      <c r="D230" s="6">
        <v>13008</v>
      </c>
      <c r="E230" s="9" t="s">
        <v>480</v>
      </c>
    </row>
    <row r="231" spans="1:5" ht="14.25" customHeight="1" x14ac:dyDescent="0.4">
      <c r="A231" s="59"/>
      <c r="B231" s="62"/>
      <c r="C231" s="36" t="s">
        <v>389</v>
      </c>
      <c r="D231" s="6">
        <v>40000</v>
      </c>
      <c r="E231" s="9" t="s">
        <v>480</v>
      </c>
    </row>
    <row r="232" spans="1:5" ht="14.25" customHeight="1" x14ac:dyDescent="0.4">
      <c r="A232" s="59"/>
      <c r="B232" s="62"/>
      <c r="C232" s="36" t="s">
        <v>116</v>
      </c>
      <c r="D232" s="6">
        <v>63720</v>
      </c>
      <c r="E232" s="9" t="s">
        <v>480</v>
      </c>
    </row>
    <row r="233" spans="1:5" ht="14.25" customHeight="1" x14ac:dyDescent="0.4">
      <c r="A233" s="59"/>
      <c r="B233" s="62"/>
      <c r="C233" s="36" t="s">
        <v>256</v>
      </c>
      <c r="D233" s="6">
        <v>473000</v>
      </c>
      <c r="E233" s="9" t="s">
        <v>480</v>
      </c>
    </row>
    <row r="234" spans="1:5" ht="14.25" customHeight="1" x14ac:dyDescent="0.4">
      <c r="A234" s="59"/>
      <c r="B234" s="62"/>
      <c r="C234" s="37" t="s">
        <v>375</v>
      </c>
      <c r="D234" s="26">
        <v>109450</v>
      </c>
      <c r="E234" s="25"/>
    </row>
    <row r="235" spans="1:5" ht="14.25" customHeight="1" x14ac:dyDescent="0.4">
      <c r="A235" s="59"/>
      <c r="B235" s="65"/>
      <c r="C235" s="27">
        <f>+COUNTA(C222:C234)</f>
        <v>13</v>
      </c>
      <c r="D235" s="16">
        <f>+SUM(D222:D234)</f>
        <v>988889</v>
      </c>
      <c r="E235" s="39">
        <f>+SUMIF(E222:E234,"市内",D222:D234)</f>
        <v>879439</v>
      </c>
    </row>
    <row r="236" spans="1:5" ht="14.25" customHeight="1" x14ac:dyDescent="0.4">
      <c r="A236" s="59"/>
      <c r="B236" s="66" t="s">
        <v>473</v>
      </c>
      <c r="C236" s="38" t="s">
        <v>168</v>
      </c>
      <c r="D236" s="13">
        <v>54950</v>
      </c>
      <c r="E236" s="11" t="s">
        <v>480</v>
      </c>
    </row>
    <row r="237" spans="1:5" ht="14.25" customHeight="1" x14ac:dyDescent="0.4">
      <c r="A237" s="59"/>
      <c r="B237" s="62"/>
      <c r="C237" s="36" t="s">
        <v>169</v>
      </c>
      <c r="D237" s="6">
        <v>18565</v>
      </c>
      <c r="E237" s="9" t="s">
        <v>480</v>
      </c>
    </row>
    <row r="238" spans="1:5" ht="14.25" customHeight="1" x14ac:dyDescent="0.4">
      <c r="A238" s="59"/>
      <c r="B238" s="62"/>
      <c r="C238" s="36" t="s">
        <v>170</v>
      </c>
      <c r="D238" s="6">
        <v>58320</v>
      </c>
      <c r="E238" s="9" t="s">
        <v>480</v>
      </c>
    </row>
    <row r="239" spans="1:5" ht="14.25" customHeight="1" x14ac:dyDescent="0.4">
      <c r="A239" s="59"/>
      <c r="B239" s="62"/>
      <c r="C239" s="36" t="s">
        <v>208</v>
      </c>
      <c r="D239" s="6">
        <v>22000</v>
      </c>
      <c r="E239" s="9" t="s">
        <v>480</v>
      </c>
    </row>
    <row r="240" spans="1:5" ht="14.25" customHeight="1" x14ac:dyDescent="0.4">
      <c r="A240" s="59"/>
      <c r="B240" s="62"/>
      <c r="C240" s="36" t="s">
        <v>209</v>
      </c>
      <c r="D240" s="6">
        <v>16200</v>
      </c>
      <c r="E240" s="9" t="s">
        <v>480</v>
      </c>
    </row>
    <row r="241" spans="1:5" ht="14.25" customHeight="1" x14ac:dyDescent="0.4">
      <c r="A241" s="59"/>
      <c r="B241" s="62"/>
      <c r="C241" s="36" t="s">
        <v>245</v>
      </c>
      <c r="D241" s="6">
        <v>8140</v>
      </c>
      <c r="E241" s="9" t="s">
        <v>480</v>
      </c>
    </row>
    <row r="242" spans="1:5" ht="14.25" customHeight="1" x14ac:dyDescent="0.4">
      <c r="A242" s="59"/>
      <c r="B242" s="62"/>
      <c r="C242" s="36" t="s">
        <v>248</v>
      </c>
      <c r="D242" s="6">
        <v>44000</v>
      </c>
      <c r="E242" s="9" t="s">
        <v>480</v>
      </c>
    </row>
    <row r="243" spans="1:5" ht="14.25" customHeight="1" x14ac:dyDescent="0.4">
      <c r="A243" s="59"/>
      <c r="B243" s="62"/>
      <c r="C243" s="36" t="s">
        <v>295</v>
      </c>
      <c r="D243" s="6">
        <v>68200</v>
      </c>
      <c r="E243" s="9" t="s">
        <v>480</v>
      </c>
    </row>
    <row r="244" spans="1:5" ht="14.25" customHeight="1" x14ac:dyDescent="0.4">
      <c r="A244" s="59"/>
      <c r="B244" s="62"/>
      <c r="C244" s="36" t="s">
        <v>345</v>
      </c>
      <c r="D244" s="6">
        <v>47916</v>
      </c>
      <c r="E244" s="9" t="s">
        <v>480</v>
      </c>
    </row>
    <row r="245" spans="1:5" ht="14.25" customHeight="1" x14ac:dyDescent="0.4">
      <c r="A245" s="59"/>
      <c r="B245" s="62"/>
      <c r="C245" s="36" t="s">
        <v>379</v>
      </c>
      <c r="D245" s="6">
        <v>4400</v>
      </c>
      <c r="E245" s="9" t="s">
        <v>480</v>
      </c>
    </row>
    <row r="246" spans="1:5" ht="14.25" customHeight="1" x14ac:dyDescent="0.4">
      <c r="A246" s="59"/>
      <c r="B246" s="62"/>
      <c r="C246" s="36" t="s">
        <v>398</v>
      </c>
      <c r="D246" s="6">
        <v>28600</v>
      </c>
      <c r="E246" s="9" t="s">
        <v>480</v>
      </c>
    </row>
    <row r="247" spans="1:5" ht="14.25" customHeight="1" x14ac:dyDescent="0.4">
      <c r="A247" s="59"/>
      <c r="B247" s="62"/>
      <c r="C247" s="36" t="s">
        <v>257</v>
      </c>
      <c r="D247" s="6">
        <v>194700</v>
      </c>
      <c r="E247" s="9" t="s">
        <v>480</v>
      </c>
    </row>
    <row r="248" spans="1:5" ht="14.25" customHeight="1" x14ac:dyDescent="0.4">
      <c r="A248" s="59"/>
      <c r="B248" s="62"/>
      <c r="C248" s="36" t="s">
        <v>162</v>
      </c>
      <c r="D248" s="6">
        <v>591840</v>
      </c>
      <c r="E248" s="9" t="s">
        <v>480</v>
      </c>
    </row>
    <row r="249" spans="1:5" ht="14.25" customHeight="1" x14ac:dyDescent="0.4">
      <c r="A249" s="59"/>
      <c r="B249" s="62"/>
      <c r="C249" s="36" t="s">
        <v>194</v>
      </c>
      <c r="D249" s="6">
        <v>97200</v>
      </c>
      <c r="E249" s="9" t="s">
        <v>480</v>
      </c>
    </row>
    <row r="250" spans="1:5" ht="14.25" customHeight="1" x14ac:dyDescent="0.4">
      <c r="A250" s="59"/>
      <c r="B250" s="62"/>
      <c r="C250" s="37" t="s">
        <v>413</v>
      </c>
      <c r="D250" s="26">
        <v>93500</v>
      </c>
      <c r="E250" s="25" t="s">
        <v>480</v>
      </c>
    </row>
    <row r="251" spans="1:5" ht="14.25" customHeight="1" x14ac:dyDescent="0.4">
      <c r="A251" s="59"/>
      <c r="B251" s="65"/>
      <c r="C251" s="27">
        <f>+COUNTA(C236:C250)</f>
        <v>15</v>
      </c>
      <c r="D251" s="16">
        <f>+SUM(D236:D250)</f>
        <v>1348531</v>
      </c>
      <c r="E251" s="39">
        <f>+SUMIF(E236:E250,"市内",D236:D250)</f>
        <v>1348531</v>
      </c>
    </row>
    <row r="252" spans="1:5" ht="14.25" customHeight="1" x14ac:dyDescent="0.4">
      <c r="A252" s="59"/>
      <c r="B252" s="66" t="s">
        <v>477</v>
      </c>
      <c r="C252" s="38" t="s">
        <v>50</v>
      </c>
      <c r="D252" s="13">
        <v>4860</v>
      </c>
      <c r="E252" s="11" t="s">
        <v>480</v>
      </c>
    </row>
    <row r="253" spans="1:5" ht="14.25" customHeight="1" x14ac:dyDescent="0.4">
      <c r="A253" s="59"/>
      <c r="B253" s="62"/>
      <c r="C253" s="36" t="s">
        <v>89</v>
      </c>
      <c r="D253" s="6">
        <v>5940</v>
      </c>
      <c r="E253" s="9" t="s">
        <v>480</v>
      </c>
    </row>
    <row r="254" spans="1:5" ht="14.25" customHeight="1" x14ac:dyDescent="0.4">
      <c r="A254" s="59"/>
      <c r="B254" s="62"/>
      <c r="C254" s="36" t="s">
        <v>114</v>
      </c>
      <c r="D254" s="6">
        <v>64476</v>
      </c>
      <c r="E254" s="9" t="s">
        <v>480</v>
      </c>
    </row>
    <row r="255" spans="1:5" ht="14.25" customHeight="1" x14ac:dyDescent="0.4">
      <c r="A255" s="59"/>
      <c r="B255" s="62"/>
      <c r="C255" s="36" t="s">
        <v>167</v>
      </c>
      <c r="D255" s="6">
        <v>13608</v>
      </c>
      <c r="E255" s="9" t="s">
        <v>480</v>
      </c>
    </row>
    <row r="256" spans="1:5" ht="14.25" customHeight="1" x14ac:dyDescent="0.4">
      <c r="A256" s="59"/>
      <c r="B256" s="62"/>
      <c r="C256" s="36" t="s">
        <v>188</v>
      </c>
      <c r="D256" s="6">
        <v>19872</v>
      </c>
      <c r="E256" s="9" t="s">
        <v>480</v>
      </c>
    </row>
    <row r="257" spans="1:5" ht="14.25" customHeight="1" x14ac:dyDescent="0.4">
      <c r="A257" s="59"/>
      <c r="B257" s="62"/>
      <c r="C257" s="36" t="s">
        <v>346</v>
      </c>
      <c r="D257" s="6">
        <v>48400</v>
      </c>
      <c r="E257" s="9" t="s">
        <v>480</v>
      </c>
    </row>
    <row r="258" spans="1:5" ht="14.25" customHeight="1" x14ac:dyDescent="0.4">
      <c r="A258" s="59"/>
      <c r="B258" s="62"/>
      <c r="C258" s="36" t="s">
        <v>155</v>
      </c>
      <c r="D258" s="6">
        <v>299365</v>
      </c>
      <c r="E258" s="9" t="s">
        <v>480</v>
      </c>
    </row>
    <row r="259" spans="1:5" ht="14.25" customHeight="1" x14ac:dyDescent="0.4">
      <c r="A259" s="59"/>
      <c r="B259" s="62"/>
      <c r="C259" s="36" t="s">
        <v>283</v>
      </c>
      <c r="D259" s="6">
        <v>210100</v>
      </c>
      <c r="E259" s="9" t="s">
        <v>480</v>
      </c>
    </row>
    <row r="260" spans="1:5" ht="14.25" customHeight="1" x14ac:dyDescent="0.4">
      <c r="A260" s="59"/>
      <c r="B260" s="62"/>
      <c r="C260" s="36" t="s">
        <v>371</v>
      </c>
      <c r="D260" s="6">
        <v>6600</v>
      </c>
      <c r="E260" s="9"/>
    </row>
    <row r="261" spans="1:5" ht="14.25" customHeight="1" x14ac:dyDescent="0.4">
      <c r="A261" s="59"/>
      <c r="B261" s="62"/>
      <c r="C261" s="36" t="s">
        <v>175</v>
      </c>
      <c r="D261" s="6">
        <v>937440</v>
      </c>
      <c r="E261" s="9" t="s">
        <v>480</v>
      </c>
    </row>
    <row r="262" spans="1:5" ht="14.25" customHeight="1" x14ac:dyDescent="0.4">
      <c r="A262" s="59"/>
      <c r="B262" s="62"/>
      <c r="C262" s="37" t="s">
        <v>283</v>
      </c>
      <c r="D262" s="26">
        <v>33000</v>
      </c>
      <c r="E262" s="25" t="s">
        <v>480</v>
      </c>
    </row>
    <row r="263" spans="1:5" ht="14.25" customHeight="1" x14ac:dyDescent="0.4">
      <c r="A263" s="59"/>
      <c r="B263" s="65"/>
      <c r="C263" s="27">
        <f>+COUNTA(C252:C262)</f>
        <v>11</v>
      </c>
      <c r="D263" s="16">
        <f>+SUM(D252:D262)</f>
        <v>1643661</v>
      </c>
      <c r="E263" s="39">
        <f>+SUMIF(E252:E262,"市内",D252:D262)</f>
        <v>1637061</v>
      </c>
    </row>
    <row r="264" spans="1:5" ht="14.25" customHeight="1" x14ac:dyDescent="0.4">
      <c r="A264" s="59"/>
      <c r="B264" s="66" t="s">
        <v>436</v>
      </c>
      <c r="C264" s="38" t="s">
        <v>75</v>
      </c>
      <c r="D264" s="13">
        <v>18630</v>
      </c>
      <c r="E264" s="11" t="s">
        <v>480</v>
      </c>
    </row>
    <row r="265" spans="1:5" ht="14.25" customHeight="1" x14ac:dyDescent="0.4">
      <c r="A265" s="59"/>
      <c r="B265" s="62"/>
      <c r="C265" s="36" t="s">
        <v>76</v>
      </c>
      <c r="D265" s="6">
        <v>12593</v>
      </c>
      <c r="E265" s="9" t="s">
        <v>480</v>
      </c>
    </row>
    <row r="266" spans="1:5" ht="14.25" customHeight="1" x14ac:dyDescent="0.4">
      <c r="A266" s="59"/>
      <c r="B266" s="62"/>
      <c r="C266" s="36" t="s">
        <v>75</v>
      </c>
      <c r="D266" s="6">
        <v>12420</v>
      </c>
      <c r="E266" s="9" t="s">
        <v>480</v>
      </c>
    </row>
    <row r="267" spans="1:5" ht="14.25" customHeight="1" x14ac:dyDescent="0.4">
      <c r="A267" s="59"/>
      <c r="B267" s="62"/>
      <c r="C267" s="36" t="s">
        <v>198</v>
      </c>
      <c r="D267" s="6">
        <v>8100</v>
      </c>
      <c r="E267" s="9" t="s">
        <v>480</v>
      </c>
    </row>
    <row r="268" spans="1:5" ht="14.25" customHeight="1" x14ac:dyDescent="0.4">
      <c r="A268" s="59"/>
      <c r="B268" s="62"/>
      <c r="C268" s="36" t="s">
        <v>325</v>
      </c>
      <c r="D268" s="6">
        <v>19607</v>
      </c>
      <c r="E268" s="9" t="s">
        <v>480</v>
      </c>
    </row>
    <row r="269" spans="1:5" ht="14.25" customHeight="1" x14ac:dyDescent="0.4">
      <c r="A269" s="59"/>
      <c r="B269" s="62"/>
      <c r="C269" s="36" t="s">
        <v>350</v>
      </c>
      <c r="D269" s="6">
        <v>68200</v>
      </c>
      <c r="E269" s="9" t="s">
        <v>480</v>
      </c>
    </row>
    <row r="270" spans="1:5" ht="14.25" customHeight="1" x14ac:dyDescent="0.4">
      <c r="A270" s="59"/>
      <c r="B270" s="62"/>
      <c r="C270" s="36" t="s">
        <v>351</v>
      </c>
      <c r="D270" s="6">
        <v>19800</v>
      </c>
      <c r="E270" s="9" t="s">
        <v>480</v>
      </c>
    </row>
    <row r="271" spans="1:5" ht="14.25" customHeight="1" x14ac:dyDescent="0.4">
      <c r="A271" s="59"/>
      <c r="B271" s="62"/>
      <c r="C271" s="36" t="s">
        <v>16</v>
      </c>
      <c r="D271" s="6">
        <v>624240</v>
      </c>
      <c r="E271" s="9" t="s">
        <v>480</v>
      </c>
    </row>
    <row r="272" spans="1:5" ht="14.25" customHeight="1" x14ac:dyDescent="0.4">
      <c r="A272" s="59"/>
      <c r="B272" s="62"/>
      <c r="C272" s="36" t="s">
        <v>107</v>
      </c>
      <c r="D272" s="6">
        <v>157140</v>
      </c>
      <c r="E272" s="9" t="s">
        <v>480</v>
      </c>
    </row>
    <row r="273" spans="1:5" ht="14.25" customHeight="1" x14ac:dyDescent="0.4">
      <c r="A273" s="59"/>
      <c r="B273" s="62"/>
      <c r="C273" s="36" t="s">
        <v>189</v>
      </c>
      <c r="D273" s="6">
        <v>280800</v>
      </c>
      <c r="E273" s="9" t="s">
        <v>480</v>
      </c>
    </row>
    <row r="274" spans="1:5" ht="14.25" customHeight="1" x14ac:dyDescent="0.4">
      <c r="A274" s="59"/>
      <c r="B274" s="62"/>
      <c r="C274" s="36" t="s">
        <v>399</v>
      </c>
      <c r="D274" s="6">
        <v>499565</v>
      </c>
      <c r="E274" s="9" t="s">
        <v>480</v>
      </c>
    </row>
    <row r="275" spans="1:5" ht="14.25" customHeight="1" x14ac:dyDescent="0.4">
      <c r="A275" s="59"/>
      <c r="B275" s="62"/>
      <c r="C275" s="37" t="s">
        <v>415</v>
      </c>
      <c r="D275" s="26">
        <v>63800</v>
      </c>
      <c r="E275" s="25" t="s">
        <v>480</v>
      </c>
    </row>
    <row r="276" spans="1:5" ht="14.25" customHeight="1" x14ac:dyDescent="0.4">
      <c r="A276" s="59"/>
      <c r="B276" s="65"/>
      <c r="C276" s="27">
        <f>+COUNTA(C264:C275)</f>
        <v>12</v>
      </c>
      <c r="D276" s="16">
        <f>+SUM(D264:D275)</f>
        <v>1784895</v>
      </c>
      <c r="E276" s="39">
        <f>+SUMIF(E264:E275,"市内",D264:D275)</f>
        <v>1784895</v>
      </c>
    </row>
    <row r="277" spans="1:5" ht="14.25" customHeight="1" x14ac:dyDescent="0.4">
      <c r="A277" s="59"/>
      <c r="B277" s="66" t="s">
        <v>442</v>
      </c>
      <c r="C277" s="38" t="s">
        <v>83</v>
      </c>
      <c r="D277" s="13">
        <v>69768</v>
      </c>
      <c r="E277" s="11" t="s">
        <v>480</v>
      </c>
    </row>
    <row r="278" spans="1:5" ht="14.25" customHeight="1" x14ac:dyDescent="0.4">
      <c r="A278" s="59"/>
      <c r="B278" s="62"/>
      <c r="C278" s="36" t="s">
        <v>84</v>
      </c>
      <c r="D278" s="6">
        <v>32011</v>
      </c>
      <c r="E278" s="9" t="s">
        <v>480</v>
      </c>
    </row>
    <row r="279" spans="1:5" ht="14.25" customHeight="1" x14ac:dyDescent="0.4">
      <c r="A279" s="59"/>
      <c r="B279" s="62"/>
      <c r="C279" s="36" t="s">
        <v>227</v>
      </c>
      <c r="D279" s="6">
        <v>7344</v>
      </c>
      <c r="E279" s="9" t="s">
        <v>480</v>
      </c>
    </row>
    <row r="280" spans="1:5" ht="14.25" customHeight="1" x14ac:dyDescent="0.4">
      <c r="A280" s="59"/>
      <c r="B280" s="62"/>
      <c r="C280" s="36" t="s">
        <v>228</v>
      </c>
      <c r="D280" s="6">
        <v>11799</v>
      </c>
      <c r="E280" s="9" t="s">
        <v>480</v>
      </c>
    </row>
    <row r="281" spans="1:5" ht="14.25" customHeight="1" x14ac:dyDescent="0.4">
      <c r="A281" s="59"/>
      <c r="B281" s="62"/>
      <c r="C281" s="36" t="s">
        <v>240</v>
      </c>
      <c r="D281" s="6">
        <v>51700</v>
      </c>
      <c r="E281" s="9" t="s">
        <v>480</v>
      </c>
    </row>
    <row r="282" spans="1:5" ht="14.25" customHeight="1" x14ac:dyDescent="0.4">
      <c r="A282" s="59"/>
      <c r="B282" s="62"/>
      <c r="C282" s="36" t="s">
        <v>241</v>
      </c>
      <c r="D282" s="6">
        <v>12100</v>
      </c>
      <c r="E282" s="9" t="s">
        <v>480</v>
      </c>
    </row>
    <row r="283" spans="1:5" ht="14.25" customHeight="1" x14ac:dyDescent="0.4">
      <c r="A283" s="59"/>
      <c r="B283" s="62"/>
      <c r="C283" s="36" t="s">
        <v>296</v>
      </c>
      <c r="D283" s="6">
        <v>40480</v>
      </c>
      <c r="E283" s="9" t="s">
        <v>480</v>
      </c>
    </row>
    <row r="284" spans="1:5" ht="14.25" customHeight="1" x14ac:dyDescent="0.4">
      <c r="A284" s="59"/>
      <c r="B284" s="62"/>
      <c r="C284" s="36" t="s">
        <v>311</v>
      </c>
      <c r="D284" s="6">
        <v>41800</v>
      </c>
      <c r="E284" s="9" t="s">
        <v>480</v>
      </c>
    </row>
    <row r="285" spans="1:5" ht="14.25" customHeight="1" x14ac:dyDescent="0.4">
      <c r="A285" s="59"/>
      <c r="B285" s="62"/>
      <c r="C285" s="36" t="s">
        <v>430</v>
      </c>
      <c r="D285" s="6">
        <v>8800</v>
      </c>
      <c r="E285" s="9" t="s">
        <v>480</v>
      </c>
    </row>
    <row r="286" spans="1:5" ht="14.25" customHeight="1" x14ac:dyDescent="0.4">
      <c r="A286" s="59"/>
      <c r="B286" s="62"/>
      <c r="C286" s="36" t="s">
        <v>431</v>
      </c>
      <c r="D286" s="6">
        <v>17600</v>
      </c>
      <c r="E286" s="9" t="s">
        <v>480</v>
      </c>
    </row>
    <row r="287" spans="1:5" ht="14.25" customHeight="1" x14ac:dyDescent="0.4">
      <c r="A287" s="59"/>
      <c r="B287" s="62"/>
      <c r="C287" s="36" t="s">
        <v>432</v>
      </c>
      <c r="D287" s="6">
        <v>37180</v>
      </c>
      <c r="E287" s="9" t="s">
        <v>480</v>
      </c>
    </row>
    <row r="288" spans="1:5" ht="14.25" customHeight="1" x14ac:dyDescent="0.4">
      <c r="A288" s="59"/>
      <c r="B288" s="62"/>
      <c r="C288" s="36" t="s">
        <v>433</v>
      </c>
      <c r="D288" s="6">
        <v>15180</v>
      </c>
      <c r="E288" s="9" t="s">
        <v>480</v>
      </c>
    </row>
    <row r="289" spans="1:5" ht="14.25" customHeight="1" x14ac:dyDescent="0.4">
      <c r="A289" s="59"/>
      <c r="B289" s="62"/>
      <c r="C289" s="36" t="s">
        <v>434</v>
      </c>
      <c r="D289" s="6">
        <v>29920</v>
      </c>
      <c r="E289" s="9" t="s">
        <v>480</v>
      </c>
    </row>
    <row r="290" spans="1:5" ht="14.25" customHeight="1" x14ac:dyDescent="0.4">
      <c r="A290" s="59"/>
      <c r="B290" s="62"/>
      <c r="C290" s="36" t="s">
        <v>258</v>
      </c>
      <c r="D290" s="6">
        <v>179300</v>
      </c>
      <c r="E290" s="9" t="s">
        <v>480</v>
      </c>
    </row>
    <row r="291" spans="1:5" ht="14.25" customHeight="1" x14ac:dyDescent="0.4">
      <c r="A291" s="59"/>
      <c r="B291" s="62"/>
      <c r="C291" s="37" t="s">
        <v>414</v>
      </c>
      <c r="D291" s="26">
        <v>82500</v>
      </c>
      <c r="E291" s="25" t="s">
        <v>480</v>
      </c>
    </row>
    <row r="292" spans="1:5" ht="14.25" customHeight="1" x14ac:dyDescent="0.4">
      <c r="A292" s="59"/>
      <c r="B292" s="65"/>
      <c r="C292" s="27">
        <f>+COUNTA(C277:C291)</f>
        <v>15</v>
      </c>
      <c r="D292" s="16">
        <f>+SUM(D277:D291)</f>
        <v>637482</v>
      </c>
      <c r="E292" s="39">
        <f>+SUMIF(E277:E291,"市内",D277:D291)</f>
        <v>637482</v>
      </c>
    </row>
    <row r="293" spans="1:5" ht="14.25" customHeight="1" x14ac:dyDescent="0.4">
      <c r="A293" s="59"/>
      <c r="B293" s="66" t="s">
        <v>490</v>
      </c>
      <c r="C293" s="38" t="s">
        <v>197</v>
      </c>
      <c r="D293" s="13">
        <v>89640</v>
      </c>
      <c r="E293" s="11" t="s">
        <v>480</v>
      </c>
    </row>
    <row r="294" spans="1:5" ht="14.25" customHeight="1" x14ac:dyDescent="0.4">
      <c r="A294" s="59"/>
      <c r="B294" s="62"/>
      <c r="C294" s="36" t="s">
        <v>212</v>
      </c>
      <c r="D294" s="6">
        <v>5940</v>
      </c>
      <c r="E294" s="9" t="s">
        <v>480</v>
      </c>
    </row>
    <row r="295" spans="1:5" ht="14.25" customHeight="1" x14ac:dyDescent="0.4">
      <c r="A295" s="59"/>
      <c r="B295" s="62"/>
      <c r="C295" s="36" t="s">
        <v>220</v>
      </c>
      <c r="D295" s="6">
        <v>90200</v>
      </c>
      <c r="E295" s="9"/>
    </row>
    <row r="296" spans="1:5" ht="14.25" customHeight="1" x14ac:dyDescent="0.4">
      <c r="A296" s="59"/>
      <c r="B296" s="62"/>
      <c r="C296" s="36" t="s">
        <v>231</v>
      </c>
      <c r="D296" s="6">
        <v>8580</v>
      </c>
      <c r="E296" s="9" t="s">
        <v>480</v>
      </c>
    </row>
    <row r="297" spans="1:5" ht="14.25" customHeight="1" x14ac:dyDescent="0.4">
      <c r="A297" s="59"/>
      <c r="B297" s="62"/>
      <c r="C297" s="36" t="s">
        <v>264</v>
      </c>
      <c r="D297" s="6">
        <v>10560</v>
      </c>
      <c r="E297" s="9" t="s">
        <v>480</v>
      </c>
    </row>
    <row r="298" spans="1:5" ht="14.25" customHeight="1" x14ac:dyDescent="0.4">
      <c r="A298" s="59"/>
      <c r="B298" s="62"/>
      <c r="C298" s="36" t="s">
        <v>297</v>
      </c>
      <c r="D298" s="6">
        <v>16500</v>
      </c>
      <c r="E298" s="9" t="s">
        <v>480</v>
      </c>
    </row>
    <row r="299" spans="1:5" ht="14.25" customHeight="1" x14ac:dyDescent="0.4">
      <c r="A299" s="59"/>
      <c r="B299" s="62"/>
      <c r="C299" s="36" t="s">
        <v>307</v>
      </c>
      <c r="D299" s="6">
        <v>57816</v>
      </c>
      <c r="E299" s="9" t="s">
        <v>480</v>
      </c>
    </row>
    <row r="300" spans="1:5" ht="14.25" customHeight="1" x14ac:dyDescent="0.4">
      <c r="A300" s="59"/>
      <c r="B300" s="62"/>
      <c r="C300" s="36" t="s">
        <v>317</v>
      </c>
      <c r="D300" s="6">
        <v>34980</v>
      </c>
      <c r="E300" s="9" t="s">
        <v>480</v>
      </c>
    </row>
    <row r="301" spans="1:5" ht="14.25" customHeight="1" x14ac:dyDescent="0.4">
      <c r="A301" s="59"/>
      <c r="B301" s="62"/>
      <c r="C301" s="36" t="s">
        <v>339</v>
      </c>
      <c r="D301" s="6">
        <v>33000</v>
      </c>
      <c r="E301" s="9" t="s">
        <v>480</v>
      </c>
    </row>
    <row r="302" spans="1:5" ht="14.25" customHeight="1" x14ac:dyDescent="0.4">
      <c r="A302" s="59"/>
      <c r="B302" s="62"/>
      <c r="C302" s="36" t="s">
        <v>18</v>
      </c>
      <c r="D302" s="6">
        <v>486000</v>
      </c>
      <c r="E302" s="9" t="s">
        <v>480</v>
      </c>
    </row>
    <row r="303" spans="1:5" ht="14.25" customHeight="1" x14ac:dyDescent="0.4">
      <c r="A303" s="59"/>
      <c r="B303" s="62"/>
      <c r="C303" s="36" t="s">
        <v>24</v>
      </c>
      <c r="D303" s="6">
        <v>889920</v>
      </c>
      <c r="E303" s="9" t="s">
        <v>480</v>
      </c>
    </row>
    <row r="304" spans="1:5" ht="14.25" customHeight="1" x14ac:dyDescent="0.4">
      <c r="A304" s="59"/>
      <c r="B304" s="62"/>
      <c r="C304" s="36" t="s">
        <v>92</v>
      </c>
      <c r="D304" s="6">
        <v>104760</v>
      </c>
      <c r="E304" s="9" t="s">
        <v>480</v>
      </c>
    </row>
    <row r="305" spans="1:5" ht="14.25" customHeight="1" x14ac:dyDescent="0.4">
      <c r="A305" s="59"/>
      <c r="B305" s="62"/>
      <c r="C305" s="36" t="s">
        <v>183</v>
      </c>
      <c r="D305" s="6">
        <v>189000</v>
      </c>
      <c r="E305" s="9"/>
    </row>
    <row r="306" spans="1:5" ht="14.25" customHeight="1" x14ac:dyDescent="0.4">
      <c r="A306" s="59"/>
      <c r="B306" s="62"/>
      <c r="C306" s="36" t="s">
        <v>196</v>
      </c>
      <c r="D306" s="6">
        <v>432000</v>
      </c>
      <c r="E306" s="9"/>
    </row>
    <row r="307" spans="1:5" ht="14.25" customHeight="1" x14ac:dyDescent="0.4">
      <c r="A307" s="59"/>
      <c r="B307" s="62"/>
      <c r="C307" s="36" t="s">
        <v>281</v>
      </c>
      <c r="D307" s="6">
        <v>399740</v>
      </c>
      <c r="E307" s="9" t="s">
        <v>480</v>
      </c>
    </row>
    <row r="308" spans="1:5" ht="14.25" customHeight="1" x14ac:dyDescent="0.4">
      <c r="A308" s="59"/>
      <c r="B308" s="62"/>
      <c r="C308" s="36" t="s">
        <v>326</v>
      </c>
      <c r="D308" s="6">
        <v>88022</v>
      </c>
      <c r="E308" s="9" t="s">
        <v>480</v>
      </c>
    </row>
    <row r="309" spans="1:5" ht="14.25" customHeight="1" x14ac:dyDescent="0.4">
      <c r="A309" s="59"/>
      <c r="B309" s="62"/>
      <c r="C309" s="36" t="s">
        <v>374</v>
      </c>
      <c r="D309" s="6">
        <v>99000</v>
      </c>
      <c r="E309" s="9"/>
    </row>
    <row r="310" spans="1:5" ht="14.25" customHeight="1" x14ac:dyDescent="0.4">
      <c r="A310" s="59"/>
      <c r="B310" s="62"/>
      <c r="C310" s="37" t="s">
        <v>407</v>
      </c>
      <c r="D310" s="26">
        <v>529870</v>
      </c>
      <c r="E310" s="25" t="s">
        <v>480</v>
      </c>
    </row>
    <row r="311" spans="1:5" ht="14.25" customHeight="1" x14ac:dyDescent="0.4">
      <c r="A311" s="59"/>
      <c r="B311" s="65"/>
      <c r="C311" s="27">
        <f>+COUNTA(C293:C310)</f>
        <v>18</v>
      </c>
      <c r="D311" s="16">
        <f>+SUM(D293:D310)</f>
        <v>3565528</v>
      </c>
      <c r="E311" s="39">
        <f>+SUMIF(E293:E310,"市内",D293:D310)</f>
        <v>2755328</v>
      </c>
    </row>
    <row r="312" spans="1:5" ht="14.25" customHeight="1" x14ac:dyDescent="0.4">
      <c r="A312" s="59"/>
      <c r="B312" s="66" t="s">
        <v>443</v>
      </c>
      <c r="C312" s="38" t="s">
        <v>53</v>
      </c>
      <c r="D312" s="13">
        <v>36720</v>
      </c>
      <c r="E312" s="11" t="s">
        <v>480</v>
      </c>
    </row>
    <row r="313" spans="1:5" ht="14.25" customHeight="1" x14ac:dyDescent="0.4">
      <c r="A313" s="59"/>
      <c r="B313" s="62"/>
      <c r="C313" s="36" t="s">
        <v>60</v>
      </c>
      <c r="D313" s="6">
        <v>8640</v>
      </c>
      <c r="E313" s="9" t="s">
        <v>480</v>
      </c>
    </row>
    <row r="314" spans="1:5" ht="14.25" customHeight="1" x14ac:dyDescent="0.4">
      <c r="A314" s="59"/>
      <c r="B314" s="62"/>
      <c r="C314" s="36" t="s">
        <v>117</v>
      </c>
      <c r="D314" s="6">
        <v>60480</v>
      </c>
      <c r="E314" s="9" t="s">
        <v>480</v>
      </c>
    </row>
    <row r="315" spans="1:5" ht="14.25" customHeight="1" x14ac:dyDescent="0.4">
      <c r="A315" s="59"/>
      <c r="B315" s="62"/>
      <c r="C315" s="36" t="s">
        <v>126</v>
      </c>
      <c r="D315" s="6">
        <v>18144</v>
      </c>
      <c r="E315" s="9" t="s">
        <v>480</v>
      </c>
    </row>
    <row r="316" spans="1:5" ht="14.25" customHeight="1" x14ac:dyDescent="0.4">
      <c r="A316" s="59"/>
      <c r="B316" s="62"/>
      <c r="C316" s="36" t="s">
        <v>140</v>
      </c>
      <c r="D316" s="6">
        <v>9936</v>
      </c>
      <c r="E316" s="9" t="s">
        <v>480</v>
      </c>
    </row>
    <row r="317" spans="1:5" ht="14.25" customHeight="1" x14ac:dyDescent="0.4">
      <c r="A317" s="59"/>
      <c r="B317" s="62"/>
      <c r="C317" s="36" t="s">
        <v>287</v>
      </c>
      <c r="D317" s="6">
        <v>15620</v>
      </c>
      <c r="E317" s="9" t="s">
        <v>480</v>
      </c>
    </row>
    <row r="318" spans="1:5" ht="14.25" customHeight="1" x14ac:dyDescent="0.4">
      <c r="A318" s="59"/>
      <c r="B318" s="62"/>
      <c r="C318" s="36" t="s">
        <v>336</v>
      </c>
      <c r="D318" s="6">
        <v>26400</v>
      </c>
      <c r="E318" s="9" t="s">
        <v>480</v>
      </c>
    </row>
    <row r="319" spans="1:5" ht="14.25" customHeight="1" x14ac:dyDescent="0.4">
      <c r="A319" s="59"/>
      <c r="B319" s="62"/>
      <c r="C319" s="37" t="s">
        <v>391</v>
      </c>
      <c r="D319" s="26">
        <v>68200</v>
      </c>
      <c r="E319" s="25" t="s">
        <v>480</v>
      </c>
    </row>
    <row r="320" spans="1:5" ht="14.25" customHeight="1" x14ac:dyDescent="0.4">
      <c r="A320" s="59"/>
      <c r="B320" s="65"/>
      <c r="C320" s="27">
        <f>+COUNTA(C312:C319)</f>
        <v>8</v>
      </c>
      <c r="D320" s="16">
        <f>+SUM(D312:D319)</f>
        <v>244140</v>
      </c>
      <c r="E320" s="39">
        <f>+SUMIF(E312:E319,"市内",D312:D319)</f>
        <v>244140</v>
      </c>
    </row>
    <row r="321" spans="1:5" ht="14.25" customHeight="1" x14ac:dyDescent="0.4">
      <c r="A321" s="59"/>
      <c r="B321" s="66" t="s">
        <v>476</v>
      </c>
      <c r="C321" s="38" t="s">
        <v>7</v>
      </c>
      <c r="D321" s="13">
        <v>65836</v>
      </c>
      <c r="E321" s="11"/>
    </row>
    <row r="322" spans="1:5" ht="14.25" customHeight="1" x14ac:dyDescent="0.4">
      <c r="A322" s="59"/>
      <c r="B322" s="62"/>
      <c r="C322" s="36" t="s">
        <v>8</v>
      </c>
      <c r="D322" s="6">
        <v>4320</v>
      </c>
      <c r="E322" s="9" t="s">
        <v>480</v>
      </c>
    </row>
    <row r="323" spans="1:5" ht="14.25" customHeight="1" x14ac:dyDescent="0.4">
      <c r="A323" s="59"/>
      <c r="B323" s="62"/>
      <c r="C323" s="36" t="s">
        <v>12</v>
      </c>
      <c r="D323" s="6">
        <v>6804</v>
      </c>
      <c r="E323" s="9" t="s">
        <v>480</v>
      </c>
    </row>
    <row r="324" spans="1:5" ht="14.25" customHeight="1" x14ac:dyDescent="0.4">
      <c r="A324" s="59"/>
      <c r="B324" s="62"/>
      <c r="C324" s="36" t="s">
        <v>13</v>
      </c>
      <c r="D324" s="6">
        <v>1620</v>
      </c>
      <c r="E324" s="9" t="s">
        <v>480</v>
      </c>
    </row>
    <row r="325" spans="1:5" ht="14.25" customHeight="1" x14ac:dyDescent="0.4">
      <c r="A325" s="59"/>
      <c r="B325" s="62"/>
      <c r="C325" s="36" t="s">
        <v>14</v>
      </c>
      <c r="D325" s="6">
        <v>5400</v>
      </c>
      <c r="E325" s="9" t="s">
        <v>480</v>
      </c>
    </row>
    <row r="326" spans="1:5" ht="14.25" customHeight="1" x14ac:dyDescent="0.4">
      <c r="A326" s="59"/>
      <c r="B326" s="62"/>
      <c r="C326" s="36" t="s">
        <v>15</v>
      </c>
      <c r="D326" s="6">
        <v>25056</v>
      </c>
      <c r="E326" s="9" t="s">
        <v>480</v>
      </c>
    </row>
    <row r="327" spans="1:5" ht="14.25" customHeight="1" x14ac:dyDescent="0.4">
      <c r="A327" s="59"/>
      <c r="B327" s="62"/>
      <c r="C327" s="36" t="s">
        <v>33</v>
      </c>
      <c r="D327" s="6">
        <v>40000</v>
      </c>
      <c r="E327" s="9" t="s">
        <v>480</v>
      </c>
    </row>
    <row r="328" spans="1:5" ht="14.25" customHeight="1" x14ac:dyDescent="0.4">
      <c r="A328" s="59"/>
      <c r="B328" s="62"/>
      <c r="C328" s="36" t="s">
        <v>34</v>
      </c>
      <c r="D328" s="6">
        <v>30400</v>
      </c>
      <c r="E328" s="9" t="s">
        <v>480</v>
      </c>
    </row>
    <row r="329" spans="1:5" ht="14.25" customHeight="1" x14ac:dyDescent="0.4">
      <c r="A329" s="59"/>
      <c r="B329" s="62"/>
      <c r="C329" s="36" t="s">
        <v>46</v>
      </c>
      <c r="D329" s="6">
        <v>9600</v>
      </c>
      <c r="E329" s="9" t="s">
        <v>480</v>
      </c>
    </row>
    <row r="330" spans="1:5" ht="14.25" customHeight="1" x14ac:dyDescent="0.4">
      <c r="A330" s="59"/>
      <c r="B330" s="62"/>
      <c r="C330" s="36" t="s">
        <v>67</v>
      </c>
      <c r="D330" s="6">
        <v>11880</v>
      </c>
      <c r="E330" s="9" t="s">
        <v>480</v>
      </c>
    </row>
    <row r="331" spans="1:5" ht="14.25" customHeight="1" x14ac:dyDescent="0.4">
      <c r="A331" s="59"/>
      <c r="B331" s="62"/>
      <c r="C331" s="36" t="s">
        <v>68</v>
      </c>
      <c r="D331" s="6">
        <v>14472</v>
      </c>
      <c r="E331" s="9" t="s">
        <v>480</v>
      </c>
    </row>
    <row r="332" spans="1:5" ht="14.25" customHeight="1" x14ac:dyDescent="0.4">
      <c r="A332" s="59"/>
      <c r="B332" s="62"/>
      <c r="C332" s="36" t="s">
        <v>81</v>
      </c>
      <c r="D332" s="6">
        <v>18360</v>
      </c>
      <c r="E332" s="9"/>
    </row>
    <row r="333" spans="1:5" ht="14.25" customHeight="1" x14ac:dyDescent="0.4">
      <c r="A333" s="59"/>
      <c r="B333" s="62"/>
      <c r="C333" s="36" t="s">
        <v>82</v>
      </c>
      <c r="D333" s="6">
        <v>20520</v>
      </c>
      <c r="E333" s="9" t="s">
        <v>480</v>
      </c>
    </row>
    <row r="334" spans="1:5" ht="14.25" customHeight="1" x14ac:dyDescent="0.4">
      <c r="A334" s="59"/>
      <c r="B334" s="62"/>
      <c r="C334" s="36" t="s">
        <v>88</v>
      </c>
      <c r="D334" s="6">
        <v>15120</v>
      </c>
      <c r="E334" s="9" t="s">
        <v>480</v>
      </c>
    </row>
    <row r="335" spans="1:5" ht="14.25" customHeight="1" x14ac:dyDescent="0.4">
      <c r="A335" s="59"/>
      <c r="B335" s="62"/>
      <c r="C335" s="36" t="s">
        <v>115</v>
      </c>
      <c r="D335" s="6">
        <v>14904</v>
      </c>
      <c r="E335" s="9" t="s">
        <v>480</v>
      </c>
    </row>
    <row r="336" spans="1:5" ht="14.25" customHeight="1" x14ac:dyDescent="0.4">
      <c r="A336" s="59"/>
      <c r="B336" s="62"/>
      <c r="C336" s="36" t="s">
        <v>122</v>
      </c>
      <c r="D336" s="6">
        <v>1080</v>
      </c>
      <c r="E336" s="9" t="s">
        <v>480</v>
      </c>
    </row>
    <row r="337" spans="1:5" ht="14.25" customHeight="1" x14ac:dyDescent="0.4">
      <c r="A337" s="59"/>
      <c r="B337" s="62"/>
      <c r="C337" s="36" t="s">
        <v>145</v>
      </c>
      <c r="D337" s="6">
        <v>59756</v>
      </c>
      <c r="E337" s="9" t="s">
        <v>480</v>
      </c>
    </row>
    <row r="338" spans="1:5" ht="14.25" customHeight="1" x14ac:dyDescent="0.4">
      <c r="A338" s="59"/>
      <c r="B338" s="62"/>
      <c r="C338" s="36" t="s">
        <v>146</v>
      </c>
      <c r="D338" s="6">
        <v>59756</v>
      </c>
      <c r="E338" s="9" t="s">
        <v>480</v>
      </c>
    </row>
    <row r="339" spans="1:5" ht="14.25" customHeight="1" x14ac:dyDescent="0.4">
      <c r="A339" s="59"/>
      <c r="B339" s="62"/>
      <c r="C339" s="36" t="s">
        <v>147</v>
      </c>
      <c r="D339" s="6">
        <v>59756</v>
      </c>
      <c r="E339" s="9" t="s">
        <v>480</v>
      </c>
    </row>
    <row r="340" spans="1:5" ht="14.25" customHeight="1" x14ac:dyDescent="0.4">
      <c r="A340" s="59"/>
      <c r="B340" s="62"/>
      <c r="C340" s="36" t="s">
        <v>148</v>
      </c>
      <c r="D340" s="6">
        <v>4860</v>
      </c>
      <c r="E340" s="9" t="s">
        <v>480</v>
      </c>
    </row>
    <row r="341" spans="1:5" ht="14.25" customHeight="1" x14ac:dyDescent="0.4">
      <c r="A341" s="59"/>
      <c r="B341" s="62"/>
      <c r="C341" s="36" t="s">
        <v>149</v>
      </c>
      <c r="D341" s="6">
        <v>33199</v>
      </c>
      <c r="E341" s="9" t="s">
        <v>480</v>
      </c>
    </row>
    <row r="342" spans="1:5" ht="14.25" customHeight="1" x14ac:dyDescent="0.4">
      <c r="A342" s="59"/>
      <c r="B342" s="62"/>
      <c r="C342" s="36" t="s">
        <v>157</v>
      </c>
      <c r="D342" s="6">
        <v>1080</v>
      </c>
      <c r="E342" s="9" t="s">
        <v>480</v>
      </c>
    </row>
    <row r="343" spans="1:5" ht="14.25" customHeight="1" x14ac:dyDescent="0.4">
      <c r="A343" s="59"/>
      <c r="B343" s="62"/>
      <c r="C343" s="36" t="s">
        <v>171</v>
      </c>
      <c r="D343" s="6">
        <v>28080</v>
      </c>
      <c r="E343" s="9" t="s">
        <v>480</v>
      </c>
    </row>
    <row r="344" spans="1:5" ht="14.25" customHeight="1" x14ac:dyDescent="0.4">
      <c r="A344" s="59"/>
      <c r="B344" s="62"/>
      <c r="C344" s="36" t="s">
        <v>172</v>
      </c>
      <c r="D344" s="6">
        <v>9800</v>
      </c>
      <c r="E344" s="9" t="s">
        <v>480</v>
      </c>
    </row>
    <row r="345" spans="1:5" ht="14.25" customHeight="1" x14ac:dyDescent="0.4">
      <c r="A345" s="59"/>
      <c r="B345" s="62"/>
      <c r="C345" s="36" t="s">
        <v>173</v>
      </c>
      <c r="D345" s="6">
        <v>32400</v>
      </c>
      <c r="E345" s="9" t="s">
        <v>480</v>
      </c>
    </row>
    <row r="346" spans="1:5" ht="14.25" customHeight="1" x14ac:dyDescent="0.4">
      <c r="A346" s="59"/>
      <c r="B346" s="62"/>
      <c r="C346" s="36" t="s">
        <v>174</v>
      </c>
      <c r="D346" s="6">
        <v>14040</v>
      </c>
      <c r="E346" s="9" t="s">
        <v>480</v>
      </c>
    </row>
    <row r="347" spans="1:5" ht="14.25" customHeight="1" x14ac:dyDescent="0.4">
      <c r="A347" s="59"/>
      <c r="B347" s="62"/>
      <c r="C347" s="36" t="s">
        <v>246</v>
      </c>
      <c r="D347" s="6">
        <v>5500</v>
      </c>
      <c r="E347" s="9" t="s">
        <v>480</v>
      </c>
    </row>
    <row r="348" spans="1:5" ht="14.25" customHeight="1" x14ac:dyDescent="0.4">
      <c r="A348" s="59"/>
      <c r="B348" s="62"/>
      <c r="C348" s="36" t="s">
        <v>249</v>
      </c>
      <c r="D348" s="6">
        <v>20900</v>
      </c>
      <c r="E348" s="9" t="s">
        <v>480</v>
      </c>
    </row>
    <row r="349" spans="1:5" ht="14.25" customHeight="1" x14ac:dyDescent="0.4">
      <c r="A349" s="59"/>
      <c r="B349" s="62"/>
      <c r="C349" s="36" t="s">
        <v>250</v>
      </c>
      <c r="D349" s="6">
        <v>17600</v>
      </c>
      <c r="E349" s="9" t="s">
        <v>480</v>
      </c>
    </row>
    <row r="350" spans="1:5" ht="14.25" customHeight="1" x14ac:dyDescent="0.4">
      <c r="A350" s="59"/>
      <c r="B350" s="62"/>
      <c r="C350" s="36" t="s">
        <v>251</v>
      </c>
      <c r="D350" s="6">
        <v>41800</v>
      </c>
      <c r="E350" s="9" t="s">
        <v>480</v>
      </c>
    </row>
    <row r="351" spans="1:5" ht="14.25" customHeight="1" x14ac:dyDescent="0.4">
      <c r="A351" s="59"/>
      <c r="B351" s="62"/>
      <c r="C351" s="36" t="s">
        <v>268</v>
      </c>
      <c r="D351" s="6">
        <v>6050</v>
      </c>
      <c r="E351" s="9" t="s">
        <v>480</v>
      </c>
    </row>
    <row r="352" spans="1:5" ht="14.25" customHeight="1" x14ac:dyDescent="0.4">
      <c r="A352" s="59"/>
      <c r="B352" s="62"/>
      <c r="C352" s="36" t="s">
        <v>269</v>
      </c>
      <c r="D352" s="6">
        <v>10670</v>
      </c>
      <c r="E352" s="9" t="s">
        <v>480</v>
      </c>
    </row>
    <row r="353" spans="1:5" ht="14.25" customHeight="1" x14ac:dyDescent="0.4">
      <c r="A353" s="59"/>
      <c r="B353" s="62"/>
      <c r="C353" s="36" t="s">
        <v>270</v>
      </c>
      <c r="D353" s="6">
        <v>39600</v>
      </c>
      <c r="E353" s="9" t="s">
        <v>480</v>
      </c>
    </row>
    <row r="354" spans="1:5" ht="14.25" customHeight="1" x14ac:dyDescent="0.4">
      <c r="A354" s="59"/>
      <c r="B354" s="62"/>
      <c r="C354" s="36" t="s">
        <v>288</v>
      </c>
      <c r="D354" s="6">
        <v>7700</v>
      </c>
      <c r="E354" s="9" t="s">
        <v>480</v>
      </c>
    </row>
    <row r="355" spans="1:5" ht="14.25" customHeight="1" x14ac:dyDescent="0.4">
      <c r="A355" s="59"/>
      <c r="B355" s="62"/>
      <c r="C355" s="36" t="s">
        <v>305</v>
      </c>
      <c r="D355" s="6">
        <v>11800</v>
      </c>
      <c r="E355" s="9" t="s">
        <v>480</v>
      </c>
    </row>
    <row r="356" spans="1:5" ht="14.25" customHeight="1" x14ac:dyDescent="0.4">
      <c r="A356" s="59"/>
      <c r="B356" s="62"/>
      <c r="C356" s="36" t="s">
        <v>305</v>
      </c>
      <c r="D356" s="6">
        <v>11000</v>
      </c>
      <c r="E356" s="9" t="s">
        <v>480</v>
      </c>
    </row>
    <row r="357" spans="1:5" ht="14.25" customHeight="1" x14ac:dyDescent="0.4">
      <c r="A357" s="59"/>
      <c r="B357" s="62"/>
      <c r="C357" s="36" t="s">
        <v>306</v>
      </c>
      <c r="D357" s="6">
        <v>19800</v>
      </c>
      <c r="E357" s="9" t="s">
        <v>480</v>
      </c>
    </row>
    <row r="358" spans="1:5" ht="14.25" customHeight="1" x14ac:dyDescent="0.4">
      <c r="A358" s="59"/>
      <c r="B358" s="62"/>
      <c r="C358" s="36" t="s">
        <v>322</v>
      </c>
      <c r="D358" s="6">
        <v>10120</v>
      </c>
      <c r="E358" s="9" t="s">
        <v>480</v>
      </c>
    </row>
    <row r="359" spans="1:5" ht="14.25" customHeight="1" x14ac:dyDescent="0.4">
      <c r="A359" s="59"/>
      <c r="B359" s="62"/>
      <c r="C359" s="36" t="s">
        <v>338</v>
      </c>
      <c r="D359" s="6">
        <v>71500</v>
      </c>
      <c r="E359" s="9" t="s">
        <v>480</v>
      </c>
    </row>
    <row r="360" spans="1:5" ht="14.25" customHeight="1" x14ac:dyDescent="0.4">
      <c r="A360" s="59"/>
      <c r="B360" s="62"/>
      <c r="C360" s="36" t="s">
        <v>342</v>
      </c>
      <c r="D360" s="6">
        <v>19800</v>
      </c>
      <c r="E360" s="9" t="s">
        <v>480</v>
      </c>
    </row>
    <row r="361" spans="1:5" ht="14.25" customHeight="1" x14ac:dyDescent="0.4">
      <c r="A361" s="59"/>
      <c r="B361" s="62"/>
      <c r="C361" s="36" t="s">
        <v>358</v>
      </c>
      <c r="D361" s="6">
        <v>22110</v>
      </c>
      <c r="E361" s="9" t="s">
        <v>480</v>
      </c>
    </row>
    <row r="362" spans="1:5" ht="14.25" customHeight="1" x14ac:dyDescent="0.4">
      <c r="A362" s="59"/>
      <c r="B362" s="62"/>
      <c r="C362" s="36" t="s">
        <v>359</v>
      </c>
      <c r="D362" s="6">
        <v>4972</v>
      </c>
      <c r="E362" s="9" t="s">
        <v>480</v>
      </c>
    </row>
    <row r="363" spans="1:5" ht="14.25" customHeight="1" x14ac:dyDescent="0.4">
      <c r="A363" s="59"/>
      <c r="B363" s="62"/>
      <c r="C363" s="36" t="s">
        <v>9</v>
      </c>
      <c r="D363" s="6">
        <v>172800</v>
      </c>
      <c r="E363" s="9" t="s">
        <v>480</v>
      </c>
    </row>
    <row r="364" spans="1:5" ht="14.25" customHeight="1" x14ac:dyDescent="0.4">
      <c r="A364" s="59"/>
      <c r="B364" s="62"/>
      <c r="C364" s="36" t="s">
        <v>17</v>
      </c>
      <c r="D364" s="6">
        <v>324000</v>
      </c>
      <c r="E364" s="9" t="s">
        <v>480</v>
      </c>
    </row>
    <row r="365" spans="1:5" ht="14.25" customHeight="1" x14ac:dyDescent="0.4">
      <c r="A365" s="59"/>
      <c r="B365" s="62"/>
      <c r="C365" s="36" t="s">
        <v>70</v>
      </c>
      <c r="D365" s="6">
        <v>444960</v>
      </c>
      <c r="E365" s="9" t="s">
        <v>480</v>
      </c>
    </row>
    <row r="366" spans="1:5" ht="14.25" customHeight="1" x14ac:dyDescent="0.4">
      <c r="A366" s="59"/>
      <c r="B366" s="62"/>
      <c r="C366" s="36" t="s">
        <v>133</v>
      </c>
      <c r="D366" s="6">
        <v>993600</v>
      </c>
      <c r="E366" s="9" t="s">
        <v>480</v>
      </c>
    </row>
    <row r="367" spans="1:5" ht="14.25" customHeight="1" x14ac:dyDescent="0.4">
      <c r="A367" s="59"/>
      <c r="B367" s="62"/>
      <c r="C367" s="36" t="s">
        <v>135</v>
      </c>
      <c r="D367" s="6">
        <v>993600</v>
      </c>
      <c r="E367" s="9" t="s">
        <v>480</v>
      </c>
    </row>
    <row r="368" spans="1:5" ht="14.25" customHeight="1" x14ac:dyDescent="0.4">
      <c r="A368" s="59"/>
      <c r="B368" s="62"/>
      <c r="C368" s="36" t="s">
        <v>143</v>
      </c>
      <c r="D368" s="6">
        <v>59756</v>
      </c>
      <c r="E368" s="9" t="s">
        <v>480</v>
      </c>
    </row>
    <row r="369" spans="1:5" ht="14.25" customHeight="1" x14ac:dyDescent="0.4">
      <c r="A369" s="59"/>
      <c r="B369" s="62"/>
      <c r="C369" s="36" t="s">
        <v>153</v>
      </c>
      <c r="D369" s="6">
        <v>59756</v>
      </c>
      <c r="E369" s="9" t="s">
        <v>480</v>
      </c>
    </row>
    <row r="370" spans="1:5" ht="14.25" customHeight="1" x14ac:dyDescent="0.4">
      <c r="A370" s="59"/>
      <c r="B370" s="62"/>
      <c r="C370" s="36" t="s">
        <v>154</v>
      </c>
      <c r="D370" s="6">
        <v>59756</v>
      </c>
      <c r="E370" s="9" t="s">
        <v>480</v>
      </c>
    </row>
    <row r="371" spans="1:5" ht="14.25" customHeight="1" x14ac:dyDescent="0.4">
      <c r="A371" s="59"/>
      <c r="B371" s="62"/>
      <c r="C371" s="36" t="s">
        <v>9</v>
      </c>
      <c r="D371" s="6">
        <v>172800</v>
      </c>
      <c r="E371" s="9" t="s">
        <v>480</v>
      </c>
    </row>
    <row r="372" spans="1:5" ht="14.25" customHeight="1" x14ac:dyDescent="0.4">
      <c r="A372" s="59"/>
      <c r="B372" s="62"/>
      <c r="C372" s="36" t="s">
        <v>70</v>
      </c>
      <c r="D372" s="6">
        <v>70400</v>
      </c>
      <c r="E372" s="9"/>
    </row>
    <row r="373" spans="1:5" ht="14.25" customHeight="1" x14ac:dyDescent="0.4">
      <c r="A373" s="59"/>
      <c r="B373" s="62"/>
      <c r="C373" s="36" t="s">
        <v>341</v>
      </c>
      <c r="D373" s="6">
        <v>86900</v>
      </c>
      <c r="E373" s="9" t="s">
        <v>480</v>
      </c>
    </row>
    <row r="374" spans="1:5" ht="14.25" customHeight="1" x14ac:dyDescent="0.4">
      <c r="A374" s="59"/>
      <c r="B374" s="62"/>
      <c r="C374" s="36" t="s">
        <v>400</v>
      </c>
      <c r="D374" s="6">
        <v>489500</v>
      </c>
      <c r="E374" s="9" t="s">
        <v>480</v>
      </c>
    </row>
    <row r="375" spans="1:5" ht="14.25" customHeight="1" x14ac:dyDescent="0.4">
      <c r="A375" s="59"/>
      <c r="B375" s="62"/>
      <c r="C375" s="36" t="s">
        <v>420</v>
      </c>
      <c r="D375" s="6">
        <v>396000</v>
      </c>
      <c r="E375" s="9" t="s">
        <v>480</v>
      </c>
    </row>
    <row r="376" spans="1:5" ht="14.25" customHeight="1" x14ac:dyDescent="0.4">
      <c r="A376" s="59"/>
      <c r="B376" s="62"/>
      <c r="C376" s="37" t="s">
        <v>421</v>
      </c>
      <c r="D376" s="26">
        <v>162360</v>
      </c>
      <c r="E376" s="25" t="s">
        <v>480</v>
      </c>
    </row>
    <row r="377" spans="1:5" ht="14.25" customHeight="1" x14ac:dyDescent="0.4">
      <c r="A377" s="59"/>
      <c r="B377" s="65"/>
      <c r="C377" s="27">
        <f>+COUNTA(C321:C376)</f>
        <v>56</v>
      </c>
      <c r="D377" s="16">
        <f>+SUM(D321:D376)</f>
        <v>5395209</v>
      </c>
      <c r="E377" s="39">
        <f>+SUMIF(E321:E376,"市内",D321:D376)</f>
        <v>5240613</v>
      </c>
    </row>
    <row r="378" spans="1:5" ht="14.25" customHeight="1" x14ac:dyDescent="0.4">
      <c r="A378" s="59"/>
      <c r="B378" s="66" t="s">
        <v>482</v>
      </c>
      <c r="C378" s="38" t="s">
        <v>139</v>
      </c>
      <c r="D378" s="13">
        <v>15984</v>
      </c>
      <c r="E378" s="11" t="s">
        <v>480</v>
      </c>
    </row>
    <row r="379" spans="1:5" ht="14.25" customHeight="1" x14ac:dyDescent="0.4">
      <c r="A379" s="59"/>
      <c r="B379" s="62"/>
      <c r="C379" s="36" t="s">
        <v>159</v>
      </c>
      <c r="D379" s="6">
        <v>5000</v>
      </c>
      <c r="E379" s="9" t="s">
        <v>480</v>
      </c>
    </row>
    <row r="380" spans="1:5" ht="14.25" customHeight="1" x14ac:dyDescent="0.4">
      <c r="A380" s="59"/>
      <c r="B380" s="62"/>
      <c r="C380" s="36" t="s">
        <v>160</v>
      </c>
      <c r="D380" s="6">
        <v>16200</v>
      </c>
      <c r="E380" s="9" t="s">
        <v>480</v>
      </c>
    </row>
    <row r="381" spans="1:5" ht="14.25" customHeight="1" x14ac:dyDescent="0.4">
      <c r="A381" s="59"/>
      <c r="B381" s="62"/>
      <c r="C381" s="36" t="s">
        <v>161</v>
      </c>
      <c r="D381" s="6">
        <v>16200</v>
      </c>
      <c r="E381" s="9" t="s">
        <v>480</v>
      </c>
    </row>
    <row r="382" spans="1:5" ht="14.25" customHeight="1" x14ac:dyDescent="0.4">
      <c r="A382" s="59"/>
      <c r="B382" s="62"/>
      <c r="C382" s="36" t="s">
        <v>180</v>
      </c>
      <c r="D382" s="6">
        <v>14040</v>
      </c>
      <c r="E382" s="9" t="s">
        <v>480</v>
      </c>
    </row>
    <row r="383" spans="1:5" ht="14.25" customHeight="1" x14ac:dyDescent="0.4">
      <c r="A383" s="59"/>
      <c r="B383" s="62"/>
      <c r="C383" s="36" t="s">
        <v>218</v>
      </c>
      <c r="D383" s="6">
        <v>37400</v>
      </c>
      <c r="E383" s="9" t="s">
        <v>480</v>
      </c>
    </row>
    <row r="384" spans="1:5" ht="14.25" customHeight="1" x14ac:dyDescent="0.4">
      <c r="A384" s="59"/>
      <c r="B384" s="62"/>
      <c r="C384" s="36" t="s">
        <v>139</v>
      </c>
      <c r="D384" s="6">
        <v>23760</v>
      </c>
      <c r="E384" s="9" t="s">
        <v>480</v>
      </c>
    </row>
    <row r="385" spans="1:5" ht="14.25" customHeight="1" x14ac:dyDescent="0.4">
      <c r="A385" s="59"/>
      <c r="B385" s="62"/>
      <c r="C385" s="36" t="s">
        <v>289</v>
      </c>
      <c r="D385" s="6">
        <v>11000</v>
      </c>
      <c r="E385" s="9" t="s">
        <v>480</v>
      </c>
    </row>
    <row r="386" spans="1:5" ht="14.25" customHeight="1" x14ac:dyDescent="0.4">
      <c r="A386" s="59"/>
      <c r="B386" s="62"/>
      <c r="C386" s="36" t="s">
        <v>315</v>
      </c>
      <c r="D386" s="6">
        <v>5995</v>
      </c>
      <c r="E386" s="9" t="s">
        <v>480</v>
      </c>
    </row>
    <row r="387" spans="1:5" ht="14.25" customHeight="1" x14ac:dyDescent="0.4">
      <c r="A387" s="59"/>
      <c r="B387" s="62"/>
      <c r="C387" s="36" t="s">
        <v>139</v>
      </c>
      <c r="D387" s="6">
        <v>95040</v>
      </c>
      <c r="E387" s="9" t="s">
        <v>480</v>
      </c>
    </row>
    <row r="388" spans="1:5" ht="14.25" customHeight="1" x14ac:dyDescent="0.4">
      <c r="A388" s="59"/>
      <c r="B388" s="62"/>
      <c r="C388" s="36" t="s">
        <v>401</v>
      </c>
      <c r="D388" s="6">
        <v>23210</v>
      </c>
      <c r="E388" s="9" t="s">
        <v>480</v>
      </c>
    </row>
    <row r="389" spans="1:5" ht="14.25" customHeight="1" x14ac:dyDescent="0.4">
      <c r="A389" s="59"/>
      <c r="B389" s="62"/>
      <c r="C389" s="36" t="s">
        <v>406</v>
      </c>
      <c r="D389" s="6">
        <v>32340</v>
      </c>
      <c r="E389" s="9" t="s">
        <v>480</v>
      </c>
    </row>
    <row r="390" spans="1:5" ht="14.25" customHeight="1" x14ac:dyDescent="0.4">
      <c r="A390" s="59"/>
      <c r="B390" s="62"/>
      <c r="C390" s="36" t="s">
        <v>429</v>
      </c>
      <c r="D390" s="6">
        <v>159500</v>
      </c>
      <c r="E390" s="9" t="s">
        <v>480</v>
      </c>
    </row>
    <row r="391" spans="1:5" ht="14.25" customHeight="1" x14ac:dyDescent="0.4">
      <c r="A391" s="59"/>
      <c r="B391" s="62"/>
      <c r="C391" s="36" t="s">
        <v>112</v>
      </c>
      <c r="D391" s="6">
        <v>53578</v>
      </c>
      <c r="E391" s="9" t="s">
        <v>480</v>
      </c>
    </row>
    <row r="392" spans="1:5" ht="14.25" customHeight="1" x14ac:dyDescent="0.4">
      <c r="A392" s="59"/>
      <c r="B392" s="62"/>
      <c r="C392" s="36" t="s">
        <v>254</v>
      </c>
      <c r="D392" s="6">
        <v>97900</v>
      </c>
      <c r="E392" s="9" t="s">
        <v>480</v>
      </c>
    </row>
    <row r="393" spans="1:5" ht="14.25" customHeight="1" x14ac:dyDescent="0.4">
      <c r="A393" s="59"/>
      <c r="B393" s="62"/>
      <c r="C393" s="36" t="s">
        <v>422</v>
      </c>
      <c r="D393" s="6">
        <v>730400</v>
      </c>
      <c r="E393" s="9"/>
    </row>
    <row r="394" spans="1:5" ht="14.25" customHeight="1" x14ac:dyDescent="0.4">
      <c r="A394" s="59"/>
      <c r="B394" s="62"/>
      <c r="C394" s="37" t="s">
        <v>424</v>
      </c>
      <c r="D394" s="26">
        <v>932008</v>
      </c>
      <c r="E394" s="25" t="s">
        <v>480</v>
      </c>
    </row>
    <row r="395" spans="1:5" ht="14.25" customHeight="1" x14ac:dyDescent="0.4">
      <c r="A395" s="59"/>
      <c r="B395" s="65"/>
      <c r="C395" s="27">
        <f>+COUNTA(C378:C394)</f>
        <v>17</v>
      </c>
      <c r="D395" s="16">
        <f>+SUM(D378:D394)</f>
        <v>2269555</v>
      </c>
      <c r="E395" s="39">
        <f>+SUMIF(E378:E394,"市内",D378:D394)</f>
        <v>1539155</v>
      </c>
    </row>
    <row r="396" spans="1:5" ht="14.25" customHeight="1" x14ac:dyDescent="0.4">
      <c r="A396" s="59"/>
      <c r="B396" s="66" t="s">
        <v>475</v>
      </c>
      <c r="C396" s="38" t="s">
        <v>48</v>
      </c>
      <c r="D396" s="13">
        <v>15120</v>
      </c>
      <c r="E396" s="11" t="s">
        <v>480</v>
      </c>
    </row>
    <row r="397" spans="1:5" ht="14.25" customHeight="1" x14ac:dyDescent="0.4">
      <c r="A397" s="59"/>
      <c r="B397" s="62"/>
      <c r="C397" s="36" t="s">
        <v>164</v>
      </c>
      <c r="D397" s="6">
        <v>45900</v>
      </c>
      <c r="E397" s="9" t="s">
        <v>480</v>
      </c>
    </row>
    <row r="398" spans="1:5" ht="14.25" customHeight="1" x14ac:dyDescent="0.4">
      <c r="A398" s="59"/>
      <c r="B398" s="62"/>
      <c r="C398" s="36" t="s">
        <v>210</v>
      </c>
      <c r="D398" s="6">
        <v>39600</v>
      </c>
      <c r="E398" s="9" t="s">
        <v>480</v>
      </c>
    </row>
    <row r="399" spans="1:5" ht="14.25" customHeight="1" x14ac:dyDescent="0.4">
      <c r="A399" s="59"/>
      <c r="B399" s="62"/>
      <c r="C399" s="36" t="s">
        <v>234</v>
      </c>
      <c r="D399" s="6">
        <v>26950</v>
      </c>
      <c r="E399" s="9" t="s">
        <v>480</v>
      </c>
    </row>
    <row r="400" spans="1:5" ht="14.25" customHeight="1" x14ac:dyDescent="0.4">
      <c r="A400" s="59"/>
      <c r="B400" s="62"/>
      <c r="C400" s="36" t="s">
        <v>300</v>
      </c>
      <c r="D400" s="6">
        <v>91300</v>
      </c>
      <c r="E400" s="9" t="s">
        <v>480</v>
      </c>
    </row>
    <row r="401" spans="1:5" ht="14.25" customHeight="1" x14ac:dyDescent="0.4">
      <c r="A401" s="59"/>
      <c r="B401" s="62"/>
      <c r="C401" s="36" t="s">
        <v>323</v>
      </c>
      <c r="D401" s="6">
        <v>58300</v>
      </c>
      <c r="E401" s="9" t="s">
        <v>480</v>
      </c>
    </row>
    <row r="402" spans="1:5" ht="14.25" customHeight="1" x14ac:dyDescent="0.4">
      <c r="A402" s="59"/>
      <c r="B402" s="62"/>
      <c r="C402" s="36" t="s">
        <v>352</v>
      </c>
      <c r="D402" s="6">
        <v>13750</v>
      </c>
      <c r="E402" s="9" t="s">
        <v>480</v>
      </c>
    </row>
    <row r="403" spans="1:5" ht="14.25" customHeight="1" x14ac:dyDescent="0.4">
      <c r="A403" s="59"/>
      <c r="B403" s="62"/>
      <c r="C403" s="36" t="s">
        <v>364</v>
      </c>
      <c r="D403" s="6">
        <v>23650</v>
      </c>
      <c r="E403" s="9" t="s">
        <v>480</v>
      </c>
    </row>
    <row r="404" spans="1:5" ht="14.25" customHeight="1" x14ac:dyDescent="0.4">
      <c r="A404" s="59"/>
      <c r="B404" s="62"/>
      <c r="C404" s="36" t="s">
        <v>11</v>
      </c>
      <c r="D404" s="6">
        <v>49680</v>
      </c>
      <c r="E404" s="9" t="s">
        <v>480</v>
      </c>
    </row>
    <row r="405" spans="1:5" ht="14.25" customHeight="1" x14ac:dyDescent="0.4">
      <c r="A405" s="59"/>
      <c r="B405" s="62"/>
      <c r="C405" s="36" t="s">
        <v>11</v>
      </c>
      <c r="D405" s="6">
        <v>82500</v>
      </c>
      <c r="E405" s="9" t="s">
        <v>480</v>
      </c>
    </row>
    <row r="406" spans="1:5" ht="14.25" customHeight="1" x14ac:dyDescent="0.4">
      <c r="A406" s="59"/>
      <c r="B406" s="62"/>
      <c r="C406" s="37" t="s">
        <v>423</v>
      </c>
      <c r="D406" s="26">
        <v>273900</v>
      </c>
      <c r="E406" s="25" t="s">
        <v>480</v>
      </c>
    </row>
    <row r="407" spans="1:5" ht="14.25" customHeight="1" x14ac:dyDescent="0.4">
      <c r="A407" s="59"/>
      <c r="B407" s="65"/>
      <c r="C407" s="27">
        <f>+COUNTA(C396:C406)</f>
        <v>11</v>
      </c>
      <c r="D407" s="16">
        <f>+SUM(D396:D406)</f>
        <v>720650</v>
      </c>
      <c r="E407" s="39">
        <f>+SUMIF(E396:E406,"市内",D396:D406)</f>
        <v>720650</v>
      </c>
    </row>
    <row r="408" spans="1:5" ht="14.25" customHeight="1" x14ac:dyDescent="0.4">
      <c r="A408" s="59"/>
      <c r="B408" s="66" t="s">
        <v>444</v>
      </c>
      <c r="C408" s="38" t="s">
        <v>54</v>
      </c>
      <c r="D408" s="13">
        <v>4320</v>
      </c>
      <c r="E408" s="11" t="s">
        <v>480</v>
      </c>
    </row>
    <row r="409" spans="1:5" ht="14.25" customHeight="1" x14ac:dyDescent="0.4">
      <c r="A409" s="59"/>
      <c r="B409" s="62"/>
      <c r="C409" s="36" t="s">
        <v>86</v>
      </c>
      <c r="D409" s="6">
        <v>4860</v>
      </c>
      <c r="E409" s="9" t="s">
        <v>480</v>
      </c>
    </row>
    <row r="410" spans="1:5" ht="14.25" customHeight="1" x14ac:dyDescent="0.4">
      <c r="A410" s="59"/>
      <c r="B410" s="62"/>
      <c r="C410" s="36" t="s">
        <v>100</v>
      </c>
      <c r="D410" s="6">
        <v>4560</v>
      </c>
      <c r="E410" s="9" t="s">
        <v>480</v>
      </c>
    </row>
    <row r="411" spans="1:5" ht="14.25" customHeight="1" x14ac:dyDescent="0.4">
      <c r="A411" s="59"/>
      <c r="B411" s="62"/>
      <c r="C411" s="36" t="s">
        <v>136</v>
      </c>
      <c r="D411" s="6">
        <v>6262</v>
      </c>
      <c r="E411" s="9" t="s">
        <v>480</v>
      </c>
    </row>
    <row r="412" spans="1:5" ht="14.25" customHeight="1" x14ac:dyDescent="0.4">
      <c r="A412" s="59"/>
      <c r="B412" s="62"/>
      <c r="C412" s="36" t="s">
        <v>205</v>
      </c>
      <c r="D412" s="6">
        <v>9350</v>
      </c>
      <c r="E412" s="9" t="s">
        <v>480</v>
      </c>
    </row>
    <row r="413" spans="1:5" ht="14.25" customHeight="1" x14ac:dyDescent="0.4">
      <c r="A413" s="59"/>
      <c r="B413" s="62"/>
      <c r="C413" s="36" t="s">
        <v>232</v>
      </c>
      <c r="D413" s="6">
        <v>16720</v>
      </c>
      <c r="E413" s="9" t="s">
        <v>480</v>
      </c>
    </row>
    <row r="414" spans="1:5" ht="14.25" customHeight="1" x14ac:dyDescent="0.4">
      <c r="A414" s="59"/>
      <c r="B414" s="62"/>
      <c r="C414" s="36" t="s">
        <v>238</v>
      </c>
      <c r="D414" s="6">
        <v>15400</v>
      </c>
      <c r="E414" s="9" t="s">
        <v>480</v>
      </c>
    </row>
    <row r="415" spans="1:5" ht="14.25" customHeight="1" x14ac:dyDescent="0.4">
      <c r="A415" s="59"/>
      <c r="B415" s="62"/>
      <c r="C415" s="36" t="s">
        <v>239</v>
      </c>
      <c r="D415" s="6">
        <v>18535</v>
      </c>
      <c r="E415" s="9" t="s">
        <v>480</v>
      </c>
    </row>
    <row r="416" spans="1:5" ht="14.25" customHeight="1" x14ac:dyDescent="0.4">
      <c r="A416" s="59"/>
      <c r="B416" s="62"/>
      <c r="C416" s="36" t="s">
        <v>262</v>
      </c>
      <c r="D416" s="6">
        <v>137500</v>
      </c>
      <c r="E416" s="9" t="s">
        <v>480</v>
      </c>
    </row>
    <row r="417" spans="1:5" ht="14.25" customHeight="1" x14ac:dyDescent="0.4">
      <c r="A417" s="59"/>
      <c r="B417" s="62"/>
      <c r="C417" s="36" t="s">
        <v>292</v>
      </c>
      <c r="D417" s="6">
        <v>11550</v>
      </c>
      <c r="E417" s="9" t="s">
        <v>480</v>
      </c>
    </row>
    <row r="418" spans="1:5" ht="14.25" customHeight="1" x14ac:dyDescent="0.4">
      <c r="A418" s="59"/>
      <c r="B418" s="62"/>
      <c r="C418" s="36" t="s">
        <v>318</v>
      </c>
      <c r="D418" s="6">
        <v>26400</v>
      </c>
      <c r="E418" s="9"/>
    </row>
    <row r="419" spans="1:5" ht="14.25" customHeight="1" x14ac:dyDescent="0.4">
      <c r="A419" s="59"/>
      <c r="B419" s="62"/>
      <c r="C419" s="36" t="s">
        <v>337</v>
      </c>
      <c r="D419" s="6">
        <v>33066</v>
      </c>
      <c r="E419" s="9" t="s">
        <v>480</v>
      </c>
    </row>
    <row r="420" spans="1:5" ht="14.25" customHeight="1" x14ac:dyDescent="0.4">
      <c r="A420" s="59"/>
      <c r="B420" s="62"/>
      <c r="C420" s="36" t="s">
        <v>355</v>
      </c>
      <c r="D420" s="6">
        <v>192170</v>
      </c>
      <c r="E420" s="9" t="s">
        <v>480</v>
      </c>
    </row>
    <row r="421" spans="1:5" ht="14.25" customHeight="1" x14ac:dyDescent="0.4">
      <c r="A421" s="59"/>
      <c r="B421" s="62"/>
      <c r="C421" s="36" t="s">
        <v>362</v>
      </c>
      <c r="D421" s="6">
        <v>154330</v>
      </c>
      <c r="E421" s="9" t="s">
        <v>480</v>
      </c>
    </row>
    <row r="422" spans="1:5" ht="14.25" customHeight="1" x14ac:dyDescent="0.4">
      <c r="A422" s="59"/>
      <c r="B422" s="62"/>
      <c r="C422" s="36" t="s">
        <v>363</v>
      </c>
      <c r="D422" s="6">
        <v>22330</v>
      </c>
      <c r="E422" s="9" t="s">
        <v>480</v>
      </c>
    </row>
    <row r="423" spans="1:5" ht="14.25" customHeight="1" x14ac:dyDescent="0.4">
      <c r="A423" s="59"/>
      <c r="B423" s="62"/>
      <c r="C423" s="36" t="s">
        <v>366</v>
      </c>
      <c r="D423" s="6">
        <v>388190</v>
      </c>
      <c r="E423" s="9" t="s">
        <v>480</v>
      </c>
    </row>
    <row r="424" spans="1:5" ht="14.25" customHeight="1" x14ac:dyDescent="0.4">
      <c r="A424" s="59"/>
      <c r="B424" s="62"/>
      <c r="C424" s="36" t="s">
        <v>370</v>
      </c>
      <c r="D424" s="6">
        <v>4400</v>
      </c>
      <c r="E424" s="9" t="s">
        <v>480</v>
      </c>
    </row>
    <row r="425" spans="1:5" ht="14.25" customHeight="1" x14ac:dyDescent="0.4">
      <c r="A425" s="59"/>
      <c r="B425" s="62"/>
      <c r="C425" s="36" t="s">
        <v>380</v>
      </c>
      <c r="D425" s="6">
        <v>17600</v>
      </c>
      <c r="E425" s="9" t="s">
        <v>480</v>
      </c>
    </row>
    <row r="426" spans="1:5" ht="14.25" customHeight="1" x14ac:dyDescent="0.4">
      <c r="A426" s="59"/>
      <c r="B426" s="62"/>
      <c r="C426" s="37" t="s">
        <v>417</v>
      </c>
      <c r="D426" s="26">
        <v>231000</v>
      </c>
      <c r="E426" s="25"/>
    </row>
    <row r="427" spans="1:5" ht="14.25" customHeight="1" x14ac:dyDescent="0.4">
      <c r="A427" s="59"/>
      <c r="B427" s="65"/>
      <c r="C427" s="27">
        <f>+COUNTA(C408:C426)</f>
        <v>19</v>
      </c>
      <c r="D427" s="16">
        <f>+SUM(D408:D426)</f>
        <v>1298543</v>
      </c>
      <c r="E427" s="39">
        <f>+SUMIF(E408:E426,"市内",D408:D426)</f>
        <v>1041143</v>
      </c>
    </row>
    <row r="428" spans="1:5" ht="14.25" customHeight="1" x14ac:dyDescent="0.4">
      <c r="A428" s="59"/>
      <c r="B428" s="66" t="s">
        <v>445</v>
      </c>
      <c r="C428" s="38" t="s">
        <v>19</v>
      </c>
      <c r="D428" s="13">
        <v>13041</v>
      </c>
      <c r="E428" s="11" t="s">
        <v>480</v>
      </c>
    </row>
    <row r="429" spans="1:5" ht="14.25" customHeight="1" x14ac:dyDescent="0.4">
      <c r="A429" s="59"/>
      <c r="B429" s="62"/>
      <c r="C429" s="36" t="s">
        <v>20</v>
      </c>
      <c r="D429" s="6">
        <v>3240</v>
      </c>
      <c r="E429" s="9"/>
    </row>
    <row r="430" spans="1:5" ht="14.25" customHeight="1" x14ac:dyDescent="0.4">
      <c r="A430" s="59"/>
      <c r="B430" s="62"/>
      <c r="C430" s="36" t="s">
        <v>77</v>
      </c>
      <c r="D430" s="6">
        <v>9936</v>
      </c>
      <c r="E430" s="9" t="s">
        <v>480</v>
      </c>
    </row>
    <row r="431" spans="1:5" ht="14.25" customHeight="1" x14ac:dyDescent="0.4">
      <c r="A431" s="59"/>
      <c r="B431" s="62"/>
      <c r="C431" s="36" t="s">
        <v>78</v>
      </c>
      <c r="D431" s="6">
        <v>12420</v>
      </c>
      <c r="E431" s="9" t="s">
        <v>480</v>
      </c>
    </row>
    <row r="432" spans="1:5" ht="14.25" customHeight="1" x14ac:dyDescent="0.4">
      <c r="A432" s="59"/>
      <c r="B432" s="62"/>
      <c r="C432" s="36" t="s">
        <v>79</v>
      </c>
      <c r="D432" s="6">
        <v>17820</v>
      </c>
      <c r="E432" s="9"/>
    </row>
    <row r="433" spans="1:5" ht="14.25" customHeight="1" x14ac:dyDescent="0.4">
      <c r="A433" s="59"/>
      <c r="B433" s="62"/>
      <c r="C433" s="36" t="s">
        <v>123</v>
      </c>
      <c r="D433" s="6">
        <v>39960</v>
      </c>
      <c r="E433" s="9" t="s">
        <v>480</v>
      </c>
    </row>
    <row r="434" spans="1:5" ht="14.25" customHeight="1" x14ac:dyDescent="0.4">
      <c r="A434" s="59"/>
      <c r="B434" s="62"/>
      <c r="C434" s="36" t="s">
        <v>177</v>
      </c>
      <c r="D434" s="6">
        <v>6588</v>
      </c>
      <c r="E434" s="9" t="s">
        <v>480</v>
      </c>
    </row>
    <row r="435" spans="1:5" ht="14.25" customHeight="1" x14ac:dyDescent="0.4">
      <c r="A435" s="59"/>
      <c r="B435" s="62"/>
      <c r="C435" s="36" t="s">
        <v>193</v>
      </c>
      <c r="D435" s="6">
        <v>95580</v>
      </c>
      <c r="E435" s="9" t="s">
        <v>480</v>
      </c>
    </row>
    <row r="436" spans="1:5" ht="14.25" customHeight="1" x14ac:dyDescent="0.4">
      <c r="A436" s="59"/>
      <c r="B436" s="62"/>
      <c r="C436" s="36" t="s">
        <v>207</v>
      </c>
      <c r="D436" s="6">
        <v>15950</v>
      </c>
      <c r="E436" s="9" t="s">
        <v>480</v>
      </c>
    </row>
    <row r="437" spans="1:5" ht="14.25" customHeight="1" x14ac:dyDescent="0.4">
      <c r="A437" s="59"/>
      <c r="B437" s="62"/>
      <c r="C437" s="36" t="s">
        <v>214</v>
      </c>
      <c r="D437" s="6">
        <v>24500</v>
      </c>
      <c r="E437" s="9"/>
    </row>
    <row r="438" spans="1:5" ht="14.25" customHeight="1" x14ac:dyDescent="0.4">
      <c r="A438" s="59"/>
      <c r="B438" s="62"/>
      <c r="C438" s="36" t="s">
        <v>259</v>
      </c>
      <c r="D438" s="6">
        <v>28000</v>
      </c>
      <c r="E438" s="9"/>
    </row>
    <row r="439" spans="1:5" ht="14.25" customHeight="1" x14ac:dyDescent="0.4">
      <c r="A439" s="59"/>
      <c r="B439" s="62"/>
      <c r="C439" s="36" t="s">
        <v>260</v>
      </c>
      <c r="D439" s="6">
        <v>21670</v>
      </c>
      <c r="E439" s="9"/>
    </row>
    <row r="440" spans="1:5" ht="14.25" customHeight="1" x14ac:dyDescent="0.4">
      <c r="A440" s="59"/>
      <c r="B440" s="62"/>
      <c r="C440" s="36" t="s">
        <v>272</v>
      </c>
      <c r="D440" s="6">
        <v>12650</v>
      </c>
      <c r="E440" s="9" t="s">
        <v>480</v>
      </c>
    </row>
    <row r="441" spans="1:5" ht="14.25" customHeight="1" x14ac:dyDescent="0.4">
      <c r="A441" s="59"/>
      <c r="B441" s="62"/>
      <c r="C441" s="36" t="s">
        <v>279</v>
      </c>
      <c r="D441" s="6">
        <v>2090</v>
      </c>
      <c r="E441" s="9"/>
    </row>
    <row r="442" spans="1:5" ht="14.25" customHeight="1" x14ac:dyDescent="0.4">
      <c r="A442" s="59"/>
      <c r="B442" s="62"/>
      <c r="C442" s="36" t="s">
        <v>302</v>
      </c>
      <c r="D442" s="6">
        <v>97350</v>
      </c>
      <c r="E442" s="9" t="s">
        <v>480</v>
      </c>
    </row>
    <row r="443" spans="1:5" ht="14.25" customHeight="1" x14ac:dyDescent="0.4">
      <c r="A443" s="59"/>
      <c r="B443" s="62"/>
      <c r="C443" s="36" t="s">
        <v>327</v>
      </c>
      <c r="D443" s="6">
        <v>14520</v>
      </c>
      <c r="E443" s="9" t="s">
        <v>480</v>
      </c>
    </row>
    <row r="444" spans="1:5" ht="14.25" customHeight="1" x14ac:dyDescent="0.4">
      <c r="A444" s="59"/>
      <c r="B444" s="62"/>
      <c r="C444" s="36" t="s">
        <v>328</v>
      </c>
      <c r="D444" s="6">
        <v>9020</v>
      </c>
      <c r="E444" s="9" t="s">
        <v>480</v>
      </c>
    </row>
    <row r="445" spans="1:5" ht="14.25" customHeight="1" x14ac:dyDescent="0.4">
      <c r="A445" s="59"/>
      <c r="B445" s="62"/>
      <c r="C445" s="36" t="s">
        <v>329</v>
      </c>
      <c r="D445" s="6">
        <v>10120</v>
      </c>
      <c r="E445" s="9" t="s">
        <v>480</v>
      </c>
    </row>
    <row r="446" spans="1:5" ht="14.25" customHeight="1" x14ac:dyDescent="0.4">
      <c r="A446" s="59"/>
      <c r="B446" s="62"/>
      <c r="C446" s="36" t="s">
        <v>330</v>
      </c>
      <c r="D446" s="6">
        <v>10120</v>
      </c>
      <c r="E446" s="9" t="s">
        <v>480</v>
      </c>
    </row>
    <row r="447" spans="1:5" ht="14.25" customHeight="1" x14ac:dyDescent="0.4">
      <c r="A447" s="59"/>
      <c r="B447" s="62"/>
      <c r="C447" s="36" t="s">
        <v>334</v>
      </c>
      <c r="D447" s="6">
        <v>51700</v>
      </c>
      <c r="E447" s="9" t="s">
        <v>480</v>
      </c>
    </row>
    <row r="448" spans="1:5" ht="14.25" customHeight="1" x14ac:dyDescent="0.4">
      <c r="A448" s="59"/>
      <c r="B448" s="62"/>
      <c r="C448" s="36" t="s">
        <v>356</v>
      </c>
      <c r="D448" s="6">
        <v>12500</v>
      </c>
      <c r="E448" s="9" t="s">
        <v>480</v>
      </c>
    </row>
    <row r="449" spans="1:5" ht="14.25" customHeight="1" x14ac:dyDescent="0.4">
      <c r="A449" s="59"/>
      <c r="B449" s="62"/>
      <c r="C449" s="36" t="s">
        <v>357</v>
      </c>
      <c r="D449" s="6">
        <v>6710</v>
      </c>
      <c r="E449" s="9" t="s">
        <v>480</v>
      </c>
    </row>
    <row r="450" spans="1:5" ht="14.25" customHeight="1" x14ac:dyDescent="0.4">
      <c r="A450" s="59"/>
      <c r="B450" s="62"/>
      <c r="C450" s="36" t="s">
        <v>381</v>
      </c>
      <c r="D450" s="6">
        <v>90750</v>
      </c>
      <c r="E450" s="9" t="s">
        <v>480</v>
      </c>
    </row>
    <row r="451" spans="1:5" ht="14.25" customHeight="1" x14ac:dyDescent="0.4">
      <c r="A451" s="59"/>
      <c r="B451" s="62"/>
      <c r="C451" s="36" t="s">
        <v>382</v>
      </c>
      <c r="D451" s="6">
        <v>55000</v>
      </c>
      <c r="E451" s="9" t="s">
        <v>480</v>
      </c>
    </row>
    <row r="452" spans="1:5" ht="14.25" customHeight="1" x14ac:dyDescent="0.4">
      <c r="A452" s="59"/>
      <c r="B452" s="62"/>
      <c r="C452" s="36" t="s">
        <v>383</v>
      </c>
      <c r="D452" s="6">
        <v>63800</v>
      </c>
      <c r="E452" s="9" t="s">
        <v>480</v>
      </c>
    </row>
    <row r="453" spans="1:5" ht="14.25" customHeight="1" x14ac:dyDescent="0.4">
      <c r="A453" s="59"/>
      <c r="B453" s="62"/>
      <c r="C453" s="36" t="s">
        <v>402</v>
      </c>
      <c r="D453" s="6">
        <v>15125</v>
      </c>
      <c r="E453" s="9" t="s">
        <v>480</v>
      </c>
    </row>
    <row r="454" spans="1:5" ht="14.25" customHeight="1" x14ac:dyDescent="0.4">
      <c r="A454" s="59"/>
      <c r="B454" s="62"/>
      <c r="C454" s="36" t="s">
        <v>10</v>
      </c>
      <c r="D454" s="6">
        <v>286200</v>
      </c>
      <c r="E454" s="9" t="s">
        <v>480</v>
      </c>
    </row>
    <row r="455" spans="1:5" ht="14.25" customHeight="1" x14ac:dyDescent="0.4">
      <c r="A455" s="59"/>
      <c r="B455" s="62"/>
      <c r="C455" s="36" t="s">
        <v>45</v>
      </c>
      <c r="D455" s="6">
        <v>37800</v>
      </c>
      <c r="E455" s="9" t="s">
        <v>480</v>
      </c>
    </row>
    <row r="456" spans="1:5" ht="14.25" customHeight="1" x14ac:dyDescent="0.4">
      <c r="A456" s="59"/>
      <c r="B456" s="62"/>
      <c r="C456" s="36" t="s">
        <v>226</v>
      </c>
      <c r="D456" s="6">
        <v>115500</v>
      </c>
      <c r="E456" s="9" t="s">
        <v>480</v>
      </c>
    </row>
    <row r="457" spans="1:5" ht="14.25" customHeight="1" x14ac:dyDescent="0.4">
      <c r="A457" s="59"/>
      <c r="B457" s="62"/>
      <c r="C457" s="36" t="s">
        <v>378</v>
      </c>
      <c r="D457" s="6">
        <v>952600</v>
      </c>
      <c r="E457" s="9" t="s">
        <v>480</v>
      </c>
    </row>
    <row r="458" spans="1:5" ht="14.25" customHeight="1" x14ac:dyDescent="0.4">
      <c r="A458" s="59"/>
      <c r="B458" s="62"/>
      <c r="C458" s="36" t="s">
        <v>409</v>
      </c>
      <c r="D458" s="6">
        <v>187000</v>
      </c>
      <c r="E458" s="9" t="s">
        <v>480</v>
      </c>
    </row>
    <row r="459" spans="1:5" ht="14.25" customHeight="1" x14ac:dyDescent="0.4">
      <c r="A459" s="59"/>
      <c r="B459" s="62"/>
      <c r="C459" s="36" t="s">
        <v>418</v>
      </c>
      <c r="D459" s="6">
        <v>74800</v>
      </c>
      <c r="E459" s="9" t="s">
        <v>480</v>
      </c>
    </row>
    <row r="460" spans="1:5" ht="14.25" customHeight="1" x14ac:dyDescent="0.4">
      <c r="A460" s="59"/>
      <c r="B460" s="62"/>
      <c r="C460" s="37" t="s">
        <v>23</v>
      </c>
      <c r="D460" s="26">
        <v>232200</v>
      </c>
      <c r="E460" s="25" t="s">
        <v>480</v>
      </c>
    </row>
    <row r="461" spans="1:5" ht="14.25" customHeight="1" x14ac:dyDescent="0.4">
      <c r="A461" s="59"/>
      <c r="B461" s="65"/>
      <c r="C461" s="27">
        <f>+COUNTA(C428:C460)</f>
        <v>33</v>
      </c>
      <c r="D461" s="16">
        <f>+SUM(D428:D460)</f>
        <v>2626260</v>
      </c>
      <c r="E461" s="39">
        <f>+SUMIF(E428:E460,"市内",D428:D460)</f>
        <v>2528940</v>
      </c>
    </row>
    <row r="462" spans="1:5" ht="14.25" customHeight="1" x14ac:dyDescent="0.4">
      <c r="A462" s="59"/>
      <c r="B462" s="66" t="s">
        <v>483</v>
      </c>
      <c r="C462" s="38" t="s">
        <v>61</v>
      </c>
      <c r="D462" s="13">
        <v>7560</v>
      </c>
      <c r="E462" s="11" t="s">
        <v>480</v>
      </c>
    </row>
    <row r="463" spans="1:5" ht="14.25" customHeight="1" x14ac:dyDescent="0.4">
      <c r="A463" s="59"/>
      <c r="B463" s="62"/>
      <c r="C463" s="36" t="s">
        <v>127</v>
      </c>
      <c r="D463" s="6">
        <v>6480</v>
      </c>
      <c r="E463" s="9" t="s">
        <v>480</v>
      </c>
    </row>
    <row r="464" spans="1:5" ht="14.25" customHeight="1" x14ac:dyDescent="0.4">
      <c r="A464" s="59"/>
      <c r="B464" s="62"/>
      <c r="C464" s="36" t="s">
        <v>176</v>
      </c>
      <c r="D464" s="6">
        <v>14256</v>
      </c>
      <c r="E464" s="9" t="s">
        <v>480</v>
      </c>
    </row>
    <row r="465" spans="1:5" ht="14.25" customHeight="1" x14ac:dyDescent="0.4">
      <c r="A465" s="59"/>
      <c r="B465" s="62"/>
      <c r="C465" s="36" t="s">
        <v>192</v>
      </c>
      <c r="D465" s="6">
        <v>81000</v>
      </c>
      <c r="E465" s="9" t="s">
        <v>480</v>
      </c>
    </row>
    <row r="466" spans="1:5" ht="14.25" customHeight="1" x14ac:dyDescent="0.4">
      <c r="A466" s="59"/>
      <c r="B466" s="62"/>
      <c r="C466" s="36" t="s">
        <v>201</v>
      </c>
      <c r="D466" s="6">
        <v>31779</v>
      </c>
      <c r="E466" s="9" t="s">
        <v>480</v>
      </c>
    </row>
    <row r="467" spans="1:5" ht="14.25" customHeight="1" x14ac:dyDescent="0.4">
      <c r="A467" s="59"/>
      <c r="B467" s="62"/>
      <c r="C467" s="36" t="s">
        <v>213</v>
      </c>
      <c r="D467" s="6">
        <v>46365</v>
      </c>
      <c r="E467" s="9" t="s">
        <v>480</v>
      </c>
    </row>
    <row r="468" spans="1:5" ht="14.25" customHeight="1" x14ac:dyDescent="0.4">
      <c r="A468" s="59"/>
      <c r="B468" s="62"/>
      <c r="C468" s="36" t="s">
        <v>215</v>
      </c>
      <c r="D468" s="6">
        <v>34100</v>
      </c>
      <c r="E468" s="9" t="s">
        <v>480</v>
      </c>
    </row>
    <row r="469" spans="1:5" ht="14.25" customHeight="1" x14ac:dyDescent="0.4">
      <c r="A469" s="59"/>
      <c r="B469" s="62"/>
      <c r="C469" s="36" t="s">
        <v>219</v>
      </c>
      <c r="D469" s="6">
        <v>20000</v>
      </c>
      <c r="E469" s="9"/>
    </row>
    <row r="470" spans="1:5" ht="14.25" customHeight="1" x14ac:dyDescent="0.4">
      <c r="A470" s="59"/>
      <c r="B470" s="62"/>
      <c r="C470" s="36" t="s">
        <v>229</v>
      </c>
      <c r="D470" s="6">
        <v>2200</v>
      </c>
      <c r="E470" s="9" t="s">
        <v>480</v>
      </c>
    </row>
    <row r="471" spans="1:5" ht="14.25" customHeight="1" x14ac:dyDescent="0.4">
      <c r="A471" s="59"/>
      <c r="B471" s="62"/>
      <c r="C471" s="36" t="s">
        <v>235</v>
      </c>
      <c r="D471" s="6">
        <v>12265</v>
      </c>
      <c r="E471" s="9" t="s">
        <v>480</v>
      </c>
    </row>
    <row r="472" spans="1:5" ht="14.25" customHeight="1" x14ac:dyDescent="0.4">
      <c r="A472" s="59"/>
      <c r="B472" s="62"/>
      <c r="C472" s="36" t="s">
        <v>275</v>
      </c>
      <c r="D472" s="6">
        <v>17985</v>
      </c>
      <c r="E472" s="9" t="s">
        <v>480</v>
      </c>
    </row>
    <row r="473" spans="1:5" ht="14.25" customHeight="1" x14ac:dyDescent="0.4">
      <c r="A473" s="59"/>
      <c r="B473" s="62"/>
      <c r="C473" s="36" t="s">
        <v>298</v>
      </c>
      <c r="D473" s="6">
        <v>14520</v>
      </c>
      <c r="E473" s="9" t="s">
        <v>480</v>
      </c>
    </row>
    <row r="474" spans="1:5" ht="14.25" customHeight="1" x14ac:dyDescent="0.4">
      <c r="A474" s="59"/>
      <c r="B474" s="62"/>
      <c r="C474" s="36" t="s">
        <v>61</v>
      </c>
      <c r="D474" s="6">
        <v>7700</v>
      </c>
      <c r="E474" s="9" t="s">
        <v>480</v>
      </c>
    </row>
    <row r="475" spans="1:5" ht="14.25" customHeight="1" x14ac:dyDescent="0.4">
      <c r="A475" s="59"/>
      <c r="B475" s="62"/>
      <c r="C475" s="36" t="s">
        <v>411</v>
      </c>
      <c r="D475" s="6">
        <v>23100</v>
      </c>
      <c r="E475" s="9"/>
    </row>
    <row r="476" spans="1:5" ht="14.25" customHeight="1" x14ac:dyDescent="0.4">
      <c r="A476" s="59"/>
      <c r="B476" s="62"/>
      <c r="C476" s="36" t="s">
        <v>41</v>
      </c>
      <c r="D476" s="6">
        <v>68040</v>
      </c>
      <c r="E476" s="9"/>
    </row>
    <row r="477" spans="1:5" ht="14.25" customHeight="1" x14ac:dyDescent="0.4">
      <c r="A477" s="59"/>
      <c r="B477" s="62"/>
      <c r="C477" s="36" t="s">
        <v>340</v>
      </c>
      <c r="D477" s="6">
        <v>682000</v>
      </c>
      <c r="E477" s="9" t="s">
        <v>480</v>
      </c>
    </row>
    <row r="478" spans="1:5" ht="14.25" customHeight="1" x14ac:dyDescent="0.4">
      <c r="A478" s="59"/>
      <c r="B478" s="62"/>
      <c r="C478" s="36" t="s">
        <v>93</v>
      </c>
      <c r="D478" s="6">
        <v>138628</v>
      </c>
      <c r="E478" s="9" t="s">
        <v>480</v>
      </c>
    </row>
    <row r="479" spans="1:5" ht="14.25" customHeight="1" x14ac:dyDescent="0.4">
      <c r="A479" s="59"/>
      <c r="B479" s="62"/>
      <c r="C479" s="36" t="s">
        <v>95</v>
      </c>
      <c r="D479" s="6">
        <v>189864</v>
      </c>
      <c r="E479" s="9" t="s">
        <v>480</v>
      </c>
    </row>
    <row r="480" spans="1:5" ht="14.25" customHeight="1" x14ac:dyDescent="0.4">
      <c r="A480" s="59"/>
      <c r="B480" s="62"/>
      <c r="C480" s="36" t="s">
        <v>96</v>
      </c>
      <c r="D480" s="6">
        <v>478440</v>
      </c>
      <c r="E480" s="9" t="s">
        <v>480</v>
      </c>
    </row>
    <row r="481" spans="1:5" ht="14.25" customHeight="1" x14ac:dyDescent="0.4">
      <c r="A481" s="59"/>
      <c r="B481" s="62"/>
      <c r="C481" s="36" t="s">
        <v>340</v>
      </c>
      <c r="D481" s="6">
        <v>682000</v>
      </c>
      <c r="E481" s="9" t="s">
        <v>480</v>
      </c>
    </row>
    <row r="482" spans="1:5" ht="14.25" customHeight="1" x14ac:dyDescent="0.4">
      <c r="A482" s="59"/>
      <c r="B482" s="62"/>
      <c r="C482" s="37" t="s">
        <v>106</v>
      </c>
      <c r="D482" s="26">
        <v>63720</v>
      </c>
      <c r="E482" s="25" t="s">
        <v>480</v>
      </c>
    </row>
    <row r="483" spans="1:5" ht="14.25" customHeight="1" x14ac:dyDescent="0.4">
      <c r="A483" s="59"/>
      <c r="B483" s="65"/>
      <c r="C483" s="27">
        <f>+COUNTA(C462:C482)</f>
        <v>21</v>
      </c>
      <c r="D483" s="16">
        <f>+SUM(D462:D482)</f>
        <v>2622002</v>
      </c>
      <c r="E483" s="39">
        <f>+SUMIF(E462:E482,"市内",D462:D482)</f>
        <v>2510862</v>
      </c>
    </row>
    <row r="484" spans="1:5" ht="14.25" customHeight="1" x14ac:dyDescent="0.4">
      <c r="A484" s="59"/>
      <c r="B484" s="66" t="s">
        <v>484</v>
      </c>
      <c r="C484" s="38" t="s">
        <v>73</v>
      </c>
      <c r="D484" s="13">
        <v>91800</v>
      </c>
      <c r="E484" s="11" t="s">
        <v>480</v>
      </c>
    </row>
    <row r="485" spans="1:5" ht="14.25" customHeight="1" x14ac:dyDescent="0.4">
      <c r="A485" s="59"/>
      <c r="B485" s="62"/>
      <c r="C485" s="36" t="s">
        <v>103</v>
      </c>
      <c r="D485" s="6">
        <v>78840</v>
      </c>
      <c r="E485" s="9" t="s">
        <v>480</v>
      </c>
    </row>
    <row r="486" spans="1:5" ht="14.25" customHeight="1" x14ac:dyDescent="0.4">
      <c r="A486" s="59"/>
      <c r="B486" s="62"/>
      <c r="C486" s="36" t="s">
        <v>119</v>
      </c>
      <c r="D486" s="6">
        <v>35100</v>
      </c>
      <c r="E486" s="9" t="s">
        <v>480</v>
      </c>
    </row>
    <row r="487" spans="1:5" ht="14.25" customHeight="1" x14ac:dyDescent="0.4">
      <c r="A487" s="59"/>
      <c r="B487" s="62"/>
      <c r="C487" s="36" t="s">
        <v>131</v>
      </c>
      <c r="D487" s="6">
        <v>297000</v>
      </c>
      <c r="E487" s="9" t="s">
        <v>480</v>
      </c>
    </row>
    <row r="488" spans="1:5" ht="14.25" customHeight="1" x14ac:dyDescent="0.4">
      <c r="A488" s="59"/>
      <c r="B488" s="62"/>
      <c r="C488" s="36" t="s">
        <v>132</v>
      </c>
      <c r="D488" s="6">
        <v>172821</v>
      </c>
      <c r="E488" s="9" t="s">
        <v>480</v>
      </c>
    </row>
    <row r="489" spans="1:5" ht="14.25" customHeight="1" x14ac:dyDescent="0.4">
      <c r="A489" s="59"/>
      <c r="B489" s="62"/>
      <c r="C489" s="36" t="s">
        <v>225</v>
      </c>
      <c r="D489" s="6">
        <v>27324</v>
      </c>
      <c r="E489" s="9" t="s">
        <v>480</v>
      </c>
    </row>
    <row r="490" spans="1:5" ht="14.25" customHeight="1" x14ac:dyDescent="0.4">
      <c r="A490" s="59"/>
      <c r="B490" s="62"/>
      <c r="C490" s="36" t="s">
        <v>314</v>
      </c>
      <c r="D490" s="6">
        <v>35420</v>
      </c>
      <c r="E490" s="9" t="s">
        <v>480</v>
      </c>
    </row>
    <row r="491" spans="1:5" ht="14.25" customHeight="1" x14ac:dyDescent="0.4">
      <c r="A491" s="59"/>
      <c r="B491" s="62"/>
      <c r="C491" s="36" t="s">
        <v>335</v>
      </c>
      <c r="D491" s="6">
        <v>47410</v>
      </c>
      <c r="E491" s="9" t="s">
        <v>480</v>
      </c>
    </row>
    <row r="492" spans="1:5" ht="14.25" customHeight="1" x14ac:dyDescent="0.4">
      <c r="A492" s="59"/>
      <c r="B492" s="62"/>
      <c r="C492" s="37" t="s">
        <v>410</v>
      </c>
      <c r="D492" s="26">
        <v>46266</v>
      </c>
      <c r="E492" s="25" t="s">
        <v>480</v>
      </c>
    </row>
    <row r="493" spans="1:5" ht="14.25" customHeight="1" x14ac:dyDescent="0.4">
      <c r="A493" s="59"/>
      <c r="B493" s="65"/>
      <c r="C493" s="27">
        <f>+COUNTA(C484:C492)</f>
        <v>9</v>
      </c>
      <c r="D493" s="16">
        <f>+SUM(D484:D492)</f>
        <v>831981</v>
      </c>
      <c r="E493" s="39">
        <f>+SUMIF(E484:E492,"市内",D484:D492)</f>
        <v>831981</v>
      </c>
    </row>
    <row r="494" spans="1:5" ht="14.25" customHeight="1" x14ac:dyDescent="0.4">
      <c r="A494" s="59"/>
      <c r="B494" s="66" t="s">
        <v>485</v>
      </c>
      <c r="C494" s="38" t="s">
        <v>158</v>
      </c>
      <c r="D494" s="13">
        <v>51840</v>
      </c>
      <c r="E494" s="11" t="s">
        <v>480</v>
      </c>
    </row>
    <row r="495" spans="1:5" ht="14.25" customHeight="1" x14ac:dyDescent="0.4">
      <c r="A495" s="59"/>
      <c r="B495" s="62"/>
      <c r="C495" s="36" t="s">
        <v>181</v>
      </c>
      <c r="D495" s="6">
        <v>75600</v>
      </c>
      <c r="E495" s="9" t="s">
        <v>480</v>
      </c>
    </row>
    <row r="496" spans="1:5" ht="14.25" customHeight="1" x14ac:dyDescent="0.4">
      <c r="A496" s="59"/>
      <c r="B496" s="62"/>
      <c r="C496" s="36" t="s">
        <v>211</v>
      </c>
      <c r="D496" s="6">
        <v>31900</v>
      </c>
      <c r="E496" s="9" t="s">
        <v>480</v>
      </c>
    </row>
    <row r="497" spans="1:6" ht="14.25" customHeight="1" x14ac:dyDescent="0.4">
      <c r="A497" s="59"/>
      <c r="B497" s="62"/>
      <c r="C497" s="36" t="s">
        <v>221</v>
      </c>
      <c r="D497" s="6">
        <v>88000</v>
      </c>
      <c r="E497" s="9" t="s">
        <v>480</v>
      </c>
    </row>
    <row r="498" spans="1:6" ht="14.25" customHeight="1" x14ac:dyDescent="0.4">
      <c r="A498" s="59"/>
      <c r="B498" s="62"/>
      <c r="C498" s="37" t="s">
        <v>390</v>
      </c>
      <c r="D498" s="26">
        <v>22000</v>
      </c>
      <c r="E498" s="25" t="s">
        <v>480</v>
      </c>
    </row>
    <row r="499" spans="1:6" ht="14.25" customHeight="1" x14ac:dyDescent="0.4">
      <c r="A499" s="59"/>
      <c r="B499" s="65"/>
      <c r="C499" s="27">
        <f>+COUNTA(C494:C498)</f>
        <v>5</v>
      </c>
      <c r="D499" s="16">
        <f>+SUM(D494:D498)</f>
        <v>269340</v>
      </c>
      <c r="E499" s="39">
        <f>+SUMIF(E494:E498,"市内",D494:D498)</f>
        <v>269340</v>
      </c>
    </row>
    <row r="500" spans="1:6" ht="14.25" customHeight="1" x14ac:dyDescent="0.4">
      <c r="A500" s="59"/>
      <c r="B500" s="66" t="s">
        <v>486</v>
      </c>
      <c r="C500" s="38" t="s">
        <v>22</v>
      </c>
      <c r="D500" s="13">
        <v>36720</v>
      </c>
      <c r="E500" s="11"/>
    </row>
    <row r="501" spans="1:6" ht="14.25" customHeight="1" x14ac:dyDescent="0.4">
      <c r="A501" s="59"/>
      <c r="B501" s="62"/>
      <c r="C501" s="36" t="s">
        <v>56</v>
      </c>
      <c r="D501" s="6">
        <v>162000</v>
      </c>
      <c r="E501" s="9" t="s">
        <v>480</v>
      </c>
    </row>
    <row r="502" spans="1:6" ht="14.25" customHeight="1" x14ac:dyDescent="0.4">
      <c r="A502" s="59"/>
      <c r="B502" s="62"/>
      <c r="C502" s="36" t="s">
        <v>72</v>
      </c>
      <c r="D502" s="6">
        <v>17874</v>
      </c>
      <c r="E502" s="9" t="s">
        <v>480</v>
      </c>
    </row>
    <row r="503" spans="1:6" ht="14.25" customHeight="1" x14ac:dyDescent="0.4">
      <c r="A503" s="59"/>
      <c r="B503" s="62"/>
      <c r="C503" s="36" t="s">
        <v>21</v>
      </c>
      <c r="D503" s="6">
        <v>84240</v>
      </c>
      <c r="E503" s="9" t="s">
        <v>480</v>
      </c>
    </row>
    <row r="504" spans="1:6" ht="14.25" customHeight="1" x14ac:dyDescent="0.4">
      <c r="A504" s="59"/>
      <c r="B504" s="62"/>
      <c r="C504" s="37" t="s">
        <v>277</v>
      </c>
      <c r="D504" s="26">
        <v>195800</v>
      </c>
      <c r="E504" s="25" t="s">
        <v>480</v>
      </c>
    </row>
    <row r="505" spans="1:6" ht="14.25" customHeight="1" thickBot="1" x14ac:dyDescent="0.45">
      <c r="A505" s="59"/>
      <c r="B505" s="62"/>
      <c r="C505" s="32">
        <f>+COUNTA(C500:C504)</f>
        <v>5</v>
      </c>
      <c r="D505" s="22">
        <f>+SUM(D500:D504)</f>
        <v>496634</v>
      </c>
      <c r="E505" s="39">
        <f>+SUMIF(E500:E504,"市内",D500:D504)</f>
        <v>459914</v>
      </c>
    </row>
    <row r="506" spans="1:6" ht="14.25" customHeight="1" thickBot="1" x14ac:dyDescent="0.45">
      <c r="A506" s="61"/>
      <c r="B506" s="52" t="s">
        <v>481</v>
      </c>
      <c r="C506" s="24">
        <f>+C134+C161+C166+C182+C199+C214+C221+C251+C263+C276+C292+C311+C320+C377+C395+C407+C427+C461+C483+C493+C499+C505+C235+C203</f>
        <v>361</v>
      </c>
      <c r="D506" s="41">
        <f>+D134+D161+D166+D182+D199+D203+D214+D221+D235+D251+D263+D276+D292+D311+D320+D377+D395+D407+D427+D461+D483+D493+D499+D505</f>
        <v>38035006</v>
      </c>
      <c r="E506" s="47">
        <f>+E134+E161+E166+E182+E199+E214+E221+E251+E263+E276+E292+E311+E320+E377+E395+E407+E427+E461+E483+E493+E499+E505+E235+E203</f>
        <v>35078444</v>
      </c>
    </row>
    <row r="507" spans="1:6" ht="14.25" customHeight="1" thickBot="1" x14ac:dyDescent="0.45">
      <c r="A507" s="56" t="s">
        <v>497</v>
      </c>
      <c r="B507" s="57"/>
      <c r="C507" s="31">
        <f>+C9+C18+C20+C55+C105+C120+C506</f>
        <v>462</v>
      </c>
      <c r="D507" s="44">
        <f t="shared" ref="D507:E507" si="0">+D9+D18+D20+D55+D105+D120+D506</f>
        <v>53880044</v>
      </c>
      <c r="E507" s="48">
        <f t="shared" si="0"/>
        <v>45380921</v>
      </c>
    </row>
    <row r="508" spans="1:6" ht="14.25" customHeight="1" x14ac:dyDescent="0.4">
      <c r="D508" s="45" t="s">
        <v>492</v>
      </c>
      <c r="E508" s="53">
        <f>+COUNTIF(E5:E507,"市内")</f>
        <v>400</v>
      </c>
    </row>
    <row r="509" spans="1:6" ht="14.25" customHeight="1" x14ac:dyDescent="0.4">
      <c r="D509" s="45" t="s">
        <v>491</v>
      </c>
      <c r="E509" s="54">
        <f>+ROUNDDOWN(E508/C507,3)</f>
        <v>0.86499999999999999</v>
      </c>
      <c r="F509" s="43"/>
    </row>
    <row r="510" spans="1:6" ht="14.25" customHeight="1" thickBot="1" x14ac:dyDescent="0.45">
      <c r="D510" s="46" t="s">
        <v>493</v>
      </c>
      <c r="E510" s="55">
        <f>+ROUNDDOWN(E507/D507,3)</f>
        <v>0.84199999999999997</v>
      </c>
    </row>
  </sheetData>
  <autoFilter ref="A4:E506"/>
  <mergeCells count="44">
    <mergeCell ref="A10:A18"/>
    <mergeCell ref="A5:A9"/>
    <mergeCell ref="A19:A20"/>
    <mergeCell ref="A21:A55"/>
    <mergeCell ref="A56:A105"/>
    <mergeCell ref="B252:B263"/>
    <mergeCell ref="B500:B505"/>
    <mergeCell ref="B277:B292"/>
    <mergeCell ref="B293:B311"/>
    <mergeCell ref="B312:B320"/>
    <mergeCell ref="B321:B377"/>
    <mergeCell ref="B378:B395"/>
    <mergeCell ref="B396:B407"/>
    <mergeCell ref="B408:B427"/>
    <mergeCell ref="B428:B461"/>
    <mergeCell ref="B462:B483"/>
    <mergeCell ref="B484:B493"/>
    <mergeCell ref="B494:B499"/>
    <mergeCell ref="B200:B203"/>
    <mergeCell ref="B204:B214"/>
    <mergeCell ref="B215:B221"/>
    <mergeCell ref="B222:B235"/>
    <mergeCell ref="B236:B251"/>
    <mergeCell ref="B121:B134"/>
    <mergeCell ref="B135:B161"/>
    <mergeCell ref="B162:B166"/>
    <mergeCell ref="B167:B182"/>
    <mergeCell ref="B183:B199"/>
    <mergeCell ref="A507:B507"/>
    <mergeCell ref="A106:A120"/>
    <mergeCell ref="A121:A506"/>
    <mergeCell ref="B106:B119"/>
    <mergeCell ref="B5:B8"/>
    <mergeCell ref="B10:B17"/>
    <mergeCell ref="B21:B41"/>
    <mergeCell ref="B42:B51"/>
    <mergeCell ref="B52:B54"/>
    <mergeCell ref="B56:B77"/>
    <mergeCell ref="B78:B87"/>
    <mergeCell ref="B88:B91"/>
    <mergeCell ref="B92:B99"/>
    <mergeCell ref="B100:B101"/>
    <mergeCell ref="B102:B104"/>
    <mergeCell ref="B264:B276"/>
  </mergeCells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R元年</vt:lpstr>
      <vt:lpstr>R元年!_FilterDatabase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章太</dc:creator>
  <cp:lastModifiedBy>Administrator</cp:lastModifiedBy>
  <cp:lastPrinted>2023-08-07T09:24:56Z</cp:lastPrinted>
  <dcterms:created xsi:type="dcterms:W3CDTF">2022-12-01T08:52:57Z</dcterms:created>
  <dcterms:modified xsi:type="dcterms:W3CDTF">2023-08-10T01:24:40Z</dcterms:modified>
</cp:coreProperties>
</file>