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hare-server\106_本庁_財政課\11財政部門\財政係\財政状況資料集\R6（R5年度分決算内容）\"/>
    </mc:Choice>
  </mc:AlternateContent>
  <xr:revisionPtr revIDLastSave="0" documentId="13_ncr:1_{063CDFC5-3362-4048-9637-BDEF41B3F8FA}"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C36" i="10"/>
  <c r="CO35" i="10"/>
  <c r="BE35" i="10"/>
  <c r="C35" i="10"/>
  <c r="CO34" i="10"/>
  <c r="BW34" i="10"/>
  <c r="BW35" i="10" s="1"/>
  <c r="BW36" i="10" s="1"/>
  <c r="BW37" i="10" s="1"/>
  <c r="BW38" i="10" s="1"/>
  <c r="BW39"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alcChain>
</file>

<file path=xl/sharedStrings.xml><?xml version="1.0" encoding="utf-8"?>
<sst xmlns="http://schemas.openxmlformats.org/spreadsheetml/2006/main" count="1059" uniqueCount="565">
  <si>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</si>
  <si>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</si>
  <si>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</si>
  <si>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</si>
  <si>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</si>
  <si>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</si>
  <si>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</si>
  <si>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</si>
  <si>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</si>
  <si>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</si>
  <si>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</si>
  <si>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</si>
  <si>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</si>
  <si>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</si>
  <si>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</si>
  <si>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</si>
  <si>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</si>
  <si>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</si>
  <si>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</si>
  <si>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</si>
  <si>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</si>
  <si>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</si>
  <si>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</si>
  <si>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</si>
  <si>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</si>
  <si>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</si>
  <si>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</si>
  <si>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</si>
  <si>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</si>
  <si>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</si>
  <si>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</si>
  <si>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</si>
  <si>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</si>
  <si>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</si>
  <si>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</si>
  <si>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</si>
  <si>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</si>
  <si>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</si>
  <si>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</si>
  <si>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</si>
  <si>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</si>
  <si>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</si>
  <si>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</si>
  <si>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</si>
  <si>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</si>
  <si>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</si>
  <si>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</si>
  <si>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</si>
  <si>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</si>
  <si>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</si>
  <si>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</si>
  <si>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</si>
  <si>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</si>
  <si>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</si>
  <si>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</si>
  <si>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</si>
  <si>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</si>
  <si>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</si>
  <si>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</si>
  <si>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</si>
  <si>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</si>
  <si>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</si>
  <si>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</si>
  <si>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</si>
  <si>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</si>
  <si>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</si>
  <si>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</si>
  <si>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</si>
  <si>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</si>
  <si>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</si>
  <si>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</si>
  <si>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</si>
  <si>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</si>
  <si>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</si>
  <si>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</si>
  <si>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</si>
  <si>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</si>
  <si>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</si>
  <si>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</si>
  <si>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</si>
  <si>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</si>
  <si>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</si>
  <si>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</si>
  <si>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</si>
  <si>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</si>
  <si>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</si>
  <si>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</si>
  <si>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</si>
  <si>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</si>
  <si>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</si>
  <si>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</si>
  <si>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</si>
  <si>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</si>
  <si>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</si>
  <si>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</si>
  <si>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</si>
  <si>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</si>
  <si>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</si>
  <si>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</si>
  <si>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</si>
  <si>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</si>
  <si>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</si>
  <si>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</si>
  <si>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</si>
  <si>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</si>
  <si>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</si>
  <si>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</si>
  <si>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</si>
  <si>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</si>
  <si>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</si>
  <si>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</si>
  <si>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</si>
  <si>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</si>
  <si>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</si>
  <si>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</si>
  <si>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</si>
  <si>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</si>
  <si>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</si>
  <si>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</si>
  <si>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</si>
  <si>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</si>
  <si>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</si>
  <si>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</si>
  <si>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</si>
  <si>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</si>
  <si>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</si>
  <si>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</si>
  <si>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</si>
  <si>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</si>
  <si>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</si>
  <si>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</si>
  <si>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</si>
  <si>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</si>
  <si>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</si>
  <si>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</si>
  <si>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</si>
  <si>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</si>
  <si>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</si>
  <si>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</si>
  <si>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</si>
  <si>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</si>
  <si>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</si>
  <si>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6"/>
  </si>
  <si>
    <t>うち日本人(％)</t>
    <phoneticPr fontId="5"/>
  </si>
  <si>
    <t>-1.1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</si>
  <si>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</si>
  <si>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</si>
  <si>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</si>
  <si>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</si>
  <si>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</si>
  <si>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</si>
  <si>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</si>
  <si>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</si>
  <si>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</si>
  <si>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</si>
  <si>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</si>
  <si>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</si>
  <si>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</si>
  <si>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</si>
  <si>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</si>
  <si>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</si>
  <si>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</si>
  <si>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</si>
  <si>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</si>
  <si>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</si>
  <si>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</si>
  <si>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</si>
  <si>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</si>
  <si>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</si>
  <si>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</si>
  <si>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</si>
  <si>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</si>
  <si>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</si>
  <si>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</si>
  <si>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</si>
  <si>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</si>
  <si>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</si>
  <si>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</si>
  <si>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</si>
  <si>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</si>
  <si>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</si>
  <si>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</si>
  <si>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</si>
  <si>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</si>
  <si>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</si>
  <si>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</si>
  <si>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</si>
  <si>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</si>
  <si>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</si>
  <si>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</si>
  <si>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</si>
  <si>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</si>
  <si>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</si>
  <si>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</si>
  <si>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</si>
  <si>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</si>
  <si>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</si>
  <si>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</si>
  <si>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</si>
  <si>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</si>
  <si>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</si>
  <si>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</si>
  <si>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</si>
  <si>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</si>
  <si>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熊本県玉名市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</si>
  <si>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</si>
  <si>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</si>
  <si>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</si>
  <si>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</si>
  <si>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</si>
  <si>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</si>
  <si>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</si>
  <si>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</si>
  <si>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</si>
  <si>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</si>
  <si>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</si>
  <si>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</si>
  <si>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</si>
  <si>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</si>
  <si>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</si>
  <si>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</si>
  <si>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</si>
  <si>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</si>
  <si>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</si>
  <si>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</si>
  <si>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</si>
  <si>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</si>
  <si>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</si>
  <si>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</si>
  <si>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</si>
  <si>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</si>
  <si>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</si>
  <si>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</si>
  <si>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</si>
  <si>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</si>
  <si>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</si>
  <si>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</si>
  <si>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</si>
  <si>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</si>
  <si>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</si>
  <si>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</si>
  <si>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</si>
  <si>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</si>
  <si>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</si>
  <si>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</si>
  <si>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</si>
  <si>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</si>
  <si>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</si>
  <si>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</si>
  <si>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</si>
  <si>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</si>
  <si>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</si>
  <si>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</si>
  <si>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</si>
  <si>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</si>
  <si>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</si>
  <si>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</si>
  <si>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</si>
  <si>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</si>
  <si>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</si>
  <si>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</si>
  <si>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</si>
  <si>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</si>
  <si>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</si>
  <si>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</si>
  <si>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</si>
  <si>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</si>
  <si>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</si>
  <si>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</si>
  <si>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</si>
  <si>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</si>
  <si>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</si>
  <si>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</si>
  <si>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</si>
  <si>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</si>
  <si>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</si>
  <si>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</si>
  <si>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</si>
  <si>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</si>
  <si>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</si>
  <si>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</si>
  <si>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</si>
  <si>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</si>
  <si>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</si>
  <si>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</si>
  <si>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</si>
  <si>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</si>
  <si>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</si>
  <si>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</si>
  <si>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</si>
  <si>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</si>
  <si>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</si>
  <si>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</si>
  <si>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</si>
  <si>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</si>
  <si>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</si>
  <si>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</si>
  <si>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</si>
  <si>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</si>
  <si>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</si>
  <si>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</si>
  <si>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</si>
  <si>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</si>
  <si>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</si>
  <si>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</si>
  <si>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</si>
  <si>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</si>
  <si>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</si>
  <si>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</si>
  <si>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</si>
  <si>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</si>
  <si>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</si>
  <si>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</si>
  <si>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</si>
  <si>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</si>
  <si>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</si>
  <si>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</si>
  <si>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</si>
  <si>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</si>
  <si>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</si>
  <si>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</si>
  <si>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</si>
  <si>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</si>
  <si>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</si>
  <si>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</si>
  <si>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</si>
  <si>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</si>
  <si>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</si>
  <si>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</si>
  <si>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</si>
  <si>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</si>
  <si>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</si>
  <si>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</si>
  <si>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</si>
  <si>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</si>
  <si>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</si>
  <si>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</si>
  <si>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</si>
  <si>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</si>
  <si>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</si>
  <si>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</si>
  <si>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</si>
  <si>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</si>
  <si>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</si>
  <si>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</si>
  <si>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</si>
  <si>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</si>
  <si>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</si>
  <si>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</si>
  <si>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</si>
  <si>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</si>
  <si>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</si>
  <si>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</si>
  <si>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</si>
  <si>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</si>
  <si>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熊本県玉名市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</si>
  <si>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</si>
  <si>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</si>
  <si>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</si>
  <si>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</si>
  <si>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</si>
  <si>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</si>
  <si>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</si>
  <si>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</si>
  <si>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</si>
  <si>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</si>
  <si>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</si>
  <si>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</si>
  <si>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</si>
  <si>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</si>
  <si>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</si>
  <si>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</si>
  <si>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</si>
  <si>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</si>
  <si>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</si>
  <si>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</si>
  <si>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</si>
  <si>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</si>
  <si>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</si>
  <si>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</si>
  <si>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</si>
  <si>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</si>
  <si>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</si>
  <si>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</si>
  <si>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</si>
  <si>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</si>
  <si>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</si>
  <si>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</si>
  <si>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</si>
  <si>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</si>
  <si>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</si>
  <si>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</si>
  <si>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</si>
  <si>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</si>
  <si>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</si>
  <si>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</si>
  <si>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</si>
  <si>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</si>
  <si>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</si>
  <si>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</si>
  <si>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</si>
  <si>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</si>
  <si>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</si>
  <si>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</si>
  <si>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</si>
  <si>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</si>
  <si>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</si>
  <si>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</si>
  <si>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</si>
  <si>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</si>
  <si>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</si>
  <si>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</si>
  <si>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</si>
  <si>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</si>
  <si>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</si>
  <si>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</si>
  <si>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</si>
  <si>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</si>
  <si>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</si>
  <si>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</si>
  <si>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</si>
  <si>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</si>
  <si>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</si>
  <si>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</si>
  <si>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</si>
  <si>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</si>
  <si>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</si>
  <si>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</si>
  <si>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</si>
  <si>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</si>
  <si>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</si>
  <si>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</si>
  <si>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</si>
  <si>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</si>
  <si>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</si>
  <si>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</si>
  <si>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</si>
  <si>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</si>
  <si>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</si>
  <si>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</si>
  <si>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</si>
  <si>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</si>
  <si>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</si>
  <si>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</si>
  <si>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</si>
  <si>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</si>
  <si>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</si>
  <si>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</si>
  <si>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</si>
  <si>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</si>
  <si>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</si>
  <si>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</si>
  <si>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</si>
  <si>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</si>
  <si>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</si>
  <si>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</si>
  <si>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</si>
  <si>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</si>
  <si>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</si>
  <si>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</si>
  <si>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</si>
  <si>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</si>
  <si>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</si>
  <si>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</si>
  <si>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</si>
  <si>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</si>
  <si>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</si>
  <si>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</si>
  <si>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</si>
  <si>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</si>
  <si>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</si>
  <si>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</si>
  <si>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</si>
  <si>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</si>
  <si>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</si>
  <si>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</si>
  <si>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</si>
  <si>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</si>
  <si>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</si>
  <si>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</si>
  <si>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</si>
  <si>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</si>
  <si>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</si>
  <si>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</si>
  <si>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</si>
  <si>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</si>
  <si>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</si>
  <si>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</si>
  <si>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</si>
  <si>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</si>
  <si>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</si>
  <si>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</si>
  <si>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</si>
  <si>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</si>
  <si>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</si>
  <si>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</si>
  <si>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</si>
  <si>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</si>
  <si>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</si>
  <si>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</si>
  <si>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</si>
  <si>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</si>
  <si>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</si>
  <si>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</si>
  <si>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</si>
  <si>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</si>
  <si>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</si>
  <si>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</si>
  <si>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</si>
  <si>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</si>
  <si>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</si>
  <si>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</si>
  <si>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</si>
  <si>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</si>
  <si>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</si>
  <si>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</si>
  <si>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</si>
  <si>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</si>
  <si>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</si>
  <si>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</si>
  <si>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</si>
  <si>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</si>
  <si>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</si>
  <si>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</si>
  <si>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</si>
  <si>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</si>
  <si>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</si>
  <si>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</si>
  <si>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</si>
  <si>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</si>
  <si>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</si>
  <si>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</si>
  <si>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</si>
  <si>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0.37</t>
  </si>
  <si>
    <t>▲ 3.19</t>
  </si>
  <si>
    <t>▲ 2.32</t>
  </si>
  <si>
    <t>▲ 5.21</t>
  </si>
  <si>
    <t>一般会計</t>
  </si>
  <si>
    <t>玉名市水道事業会計</t>
  </si>
  <si>
    <t>玉名市公共下水道事業会計</t>
  </si>
  <si>
    <t>玉名市国民健康保険事業特別会計</t>
  </si>
  <si>
    <t>玉名市介護保険事業特別会計</t>
  </si>
  <si>
    <t>玉名市農業集落排水事業会計</t>
  </si>
  <si>
    <t>玉名市後期高齢者医療特別会計</t>
  </si>
  <si>
    <t>玉名市浄化槽整備事業特別会計</t>
  </si>
  <si>
    <t>その他会計（赤字）</t>
  </si>
  <si>
    <t>その他会計（黒字）</t>
  </si>
  <si>
    <t>R01</t>
    <phoneticPr fontId="5"/>
  </si>
  <si>
    <t>R02</t>
    <phoneticPr fontId="5"/>
  </si>
  <si>
    <t>R03</t>
    <phoneticPr fontId="5"/>
  </si>
  <si>
    <t>R04</t>
    <phoneticPr fontId="5"/>
  </si>
  <si>
    <t>R05</t>
    <phoneticPr fontId="5"/>
  </si>
  <si>
    <t>-</t>
    <phoneticPr fontId="2"/>
  </si>
  <si>
    <t>玉名市玉東町病院設立組合</t>
    <rPh sb="0" eb="3">
      <t>タマナシ</t>
    </rPh>
    <rPh sb="3" eb="6">
      <t>ギョクトウマチ</t>
    </rPh>
    <rPh sb="6" eb="10">
      <t>ビョウインセツリツ</t>
    </rPh>
    <rPh sb="10" eb="12">
      <t>クミアイ</t>
    </rPh>
    <phoneticPr fontId="2"/>
  </si>
  <si>
    <t>熊本県後期高齢者医療広域連合（一般会計）</t>
    <rPh sb="0" eb="3">
      <t>クマモトケン</t>
    </rPh>
    <rPh sb="3" eb="5">
      <t>コウキ</t>
    </rPh>
    <rPh sb="5" eb="10">
      <t>コウレイシャイリョウ</t>
    </rPh>
    <rPh sb="10" eb="14">
      <t>コウイキレンゴウ</t>
    </rPh>
    <rPh sb="15" eb="19">
      <t>イッパンカイケイ</t>
    </rPh>
    <phoneticPr fontId="2"/>
  </si>
  <si>
    <t>熊本県後期高齢者医療広域連合（介護高齢者医療特別会計）</t>
    <rPh sb="0" eb="3">
      <t>クマモトケン</t>
    </rPh>
    <rPh sb="3" eb="5">
      <t>コウキ</t>
    </rPh>
    <rPh sb="5" eb="10">
      <t>コウレイシャイリョウ</t>
    </rPh>
    <rPh sb="10" eb="14">
      <t>コウイキレンゴウ</t>
    </rPh>
    <rPh sb="15" eb="17">
      <t>カイゴ</t>
    </rPh>
    <rPh sb="17" eb="22">
      <t>コウレイシャイリョウ</t>
    </rPh>
    <rPh sb="22" eb="26">
      <t>トクベツカイケイ</t>
    </rPh>
    <phoneticPr fontId="2"/>
  </si>
  <si>
    <t>熊本県市町村総合事務組合</t>
    <rPh sb="0" eb="3">
      <t>クマモトケン</t>
    </rPh>
    <rPh sb="3" eb="6">
      <t>シチョウソン</t>
    </rPh>
    <rPh sb="6" eb="8">
      <t>ソウゴウ</t>
    </rPh>
    <rPh sb="8" eb="10">
      <t>ジム</t>
    </rPh>
    <rPh sb="10" eb="12">
      <t>クミアイ</t>
    </rPh>
    <phoneticPr fontId="2"/>
  </si>
  <si>
    <t>有明広域行政事務組合</t>
    <phoneticPr fontId="2"/>
  </si>
  <si>
    <t>一般財団法人玉名市自治振興公社</t>
    <rPh sb="0" eb="6">
      <t>イッパンザイダンホウジン</t>
    </rPh>
    <rPh sb="6" eb="15">
      <t>タマナシジチシンコウコウシャ</t>
    </rPh>
    <phoneticPr fontId="2"/>
  </si>
  <si>
    <t>有限会社横島町特産物振興協会</t>
    <rPh sb="0" eb="4">
      <t>ユウゲンガイシャ</t>
    </rPh>
    <rPh sb="4" eb="6">
      <t>ヨコシマ</t>
    </rPh>
    <rPh sb="6" eb="7">
      <t>マチ</t>
    </rPh>
    <rPh sb="7" eb="10">
      <t>トクサンブツ</t>
    </rPh>
    <rPh sb="10" eb="14">
      <t>シンコウキョウカイ</t>
    </rPh>
    <phoneticPr fontId="2"/>
  </si>
  <si>
    <t>(市有施設整備基金(R05年度末現在))</t>
    <phoneticPr fontId="5"/>
  </si>
  <si>
    <t>(社会福祉振興基金(R05年度末現在))</t>
    <phoneticPr fontId="5"/>
  </si>
  <si>
    <t>(九州新幹線渇水等被害対策基金(R05年度末現在))</t>
    <phoneticPr fontId="5"/>
  </si>
  <si>
    <t>(地域振興基金(R05年度末現在))</t>
    <rPh sb="1" eb="5">
      <t>チイキシンコウ</t>
    </rPh>
    <phoneticPr fontId="5"/>
  </si>
  <si>
    <t>(人材育成基金(R05年度末現在))</t>
    <rPh sb="1" eb="5">
      <t>ジンザイイクセイ</t>
    </rPh>
    <rPh sb="5" eb="7">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</si>
</sst>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70166</c:v>
                </c:pt>
                <c:pt idx="1">
                  <c:v>70329</c:v>
                </c:pt>
                <c:pt idx="2">
                  <c:v>71871</c:v>
                </c:pt>
                <c:pt idx="3">
                  <c:v>71807</c:v>
                </c:pt>
                <c:pt idx="4">
                  <c:v>80821</c:v>
                </c:pt>
              </c:numCache>
            </c:numRef>
          </c:val>
          <c:smooth val="0"/>
          <c:extLst>
            <c:ext xmlns:c16="http://schemas.microsoft.com/office/drawing/2014/chart" uri="{C3380CC4-5D6E-409C-BE32-E72D297353CC}">
              <c16:uniqueId val="{00000000-4B3E-4CE5-8460-7B6CC63D126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106444</c:v>
                </c:pt>
                <c:pt idx="1">
                  <c:v>62457</c:v>
                </c:pt>
                <c:pt idx="2">
                  <c:v>56572</c:v>
                </c:pt>
                <c:pt idx="3">
                  <c:v>58270</c:v>
                </c:pt>
                <c:pt idx="4">
                  <c:v>65695</c:v>
                </c:pt>
              </c:numCache>
            </c:numRef>
          </c:val>
          <c:smooth val="0"/>
          <c:extLst>
            <c:ext xmlns:c16="http://schemas.microsoft.com/office/drawing/2014/chart" uri="{C3380CC4-5D6E-409C-BE32-E72D297353CC}">
              <c16:uniqueId val="{00000001-4B3E-4CE5-8460-7B6CC63D126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6.96</c:v>
                </c:pt>
                <c:pt idx="1">
                  <c:v>4.7</c:v>
                </c:pt>
                <c:pt idx="2">
                  <c:v>9.9499999999999993</c:v>
                </c:pt>
                <c:pt idx="3">
                  <c:v>7.68</c:v>
                </c:pt>
                <c:pt idx="4">
                  <c:v>6.14</c:v>
                </c:pt>
              </c:numCache>
            </c:numRef>
          </c:val>
          <c:extLst>
            <c:ext xmlns:c16="http://schemas.microsoft.com/office/drawing/2014/chart" uri="{C3380CC4-5D6E-409C-BE32-E72D297353CC}">
              <c16:uniqueId val="{00000000-4FAB-459F-A0FF-FF41F33AC5A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29.45</c:v>
                </c:pt>
                <c:pt idx="1">
                  <c:v>28.03</c:v>
                </c:pt>
                <c:pt idx="2">
                  <c:v>27.92</c:v>
                </c:pt>
                <c:pt idx="3">
                  <c:v>28.04</c:v>
                </c:pt>
                <c:pt idx="4">
                  <c:v>24.36</c:v>
                </c:pt>
              </c:numCache>
            </c:numRef>
          </c:val>
          <c:extLst>
            <c:ext xmlns:c16="http://schemas.microsoft.com/office/drawing/2014/chart" uri="{C3380CC4-5D6E-409C-BE32-E72D297353CC}">
              <c16:uniqueId val="{00000001-4FAB-459F-A0FF-FF41F33AC5A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-0.37</c:v>
                </c:pt>
                <c:pt idx="1">
                  <c:v>-3.19</c:v>
                </c:pt>
                <c:pt idx="2">
                  <c:v>5.92</c:v>
                </c:pt>
                <c:pt idx="3">
                  <c:v>-2.3199999999999998</c:v>
                </c:pt>
                <c:pt idx="4">
                  <c:v>-5.21</c:v>
                </c:pt>
              </c:numCache>
            </c:numRef>
          </c:val>
          <c:smooth val="0"/>
          <c:extLst>
            <c:ext xmlns:c16="http://schemas.microsoft.com/office/drawing/2014/chart" uri="{C3380CC4-5D6E-409C-BE32-E72D297353CC}">
              <c16:uniqueId val="{00000002-4FAB-459F-A0FF-FF41F33AC5A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0.18</c:v>
                </c:pt>
                <c:pt idx="2">
                  <c:v>#N/A</c:v>
                </c:pt>
                <c:pt idx="3">
                  <c:v>0.05</c:v>
                </c:pt>
                <c:pt idx="4">
                  <c:v>0</c:v>
                </c:pt>
                <c:pt idx="5">
                  <c:v>0</c:v>
                </c:pt>
                <c:pt idx="6">
                  <c:v>0</c:v>
                </c:pt>
                <c:pt idx="7">
                  <c:v>0</c:v>
                </c:pt>
                <c:pt idx="8">
                  <c:v>0</c:v>
                </c:pt>
                <c:pt idx="9">
                  <c:v>0</c:v>
                </c:pt>
              </c:numCache>
            </c:numRef>
          </c:val>
          <c:extLst>
            <c:ext xmlns:c16="http://schemas.microsoft.com/office/drawing/2014/chart" uri="{C3380CC4-5D6E-409C-BE32-E72D297353CC}">
              <c16:uniqueId val="{00000000-D013-42CD-BFC4-A8095F68DB3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013-42CD-BFC4-A8095F68DB3B}"/>
            </c:ext>
          </c:extLst>
        </c:ser>
        <c:ser>
          <c:idx val="2"/>
          <c:order val="2"/>
          <c:tx>
            <c:strRef>
              <c:f>データシート!$A$29</c:f>
              <c:strCache>
                <c:ptCount val="1"/>
                <c:pt idx="0">
                  <c:v>玉名市浄化槽整備事業特別会計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0.01</c:v>
                </c:pt>
                <c:pt idx="2">
                  <c:v>#N/A</c:v>
                </c:pt>
                <c:pt idx="3">
                  <c:v>0.01</c:v>
                </c:pt>
                <c:pt idx="4">
                  <c:v>#N/A</c:v>
                </c:pt>
                <c:pt idx="5">
                  <c:v>0</c:v>
                </c:pt>
                <c:pt idx="6">
                  <c:v>#N/A</c:v>
                </c:pt>
                <c:pt idx="7">
                  <c:v>0.01</c:v>
                </c:pt>
                <c:pt idx="8">
                  <c:v>#N/A</c:v>
                </c:pt>
                <c:pt idx="9">
                  <c:v>0</c:v>
                </c:pt>
              </c:numCache>
            </c:numRef>
          </c:val>
          <c:extLst>
            <c:ext xmlns:c16="http://schemas.microsoft.com/office/drawing/2014/chart" uri="{C3380CC4-5D6E-409C-BE32-E72D297353CC}">
              <c16:uniqueId val="{00000002-D013-42CD-BFC4-A8095F68DB3B}"/>
            </c:ext>
          </c:extLst>
        </c:ser>
        <c:ser>
          <c:idx val="3"/>
          <c:order val="3"/>
          <c:tx>
            <c:strRef>
              <c:f>データシート!$A$30</c:f>
              <c:strCache>
                <c:ptCount val="1"/>
                <c:pt idx="0">
                  <c:v>玉名市後期高齢者医療特別会計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D013-42CD-BFC4-A8095F68DB3B}"/>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0.56999999999999995</c:v>
                </c:pt>
                <c:pt idx="2">
                  <c:v>#N/A</c:v>
                </c:pt>
                <c:pt idx="3">
                  <c:v>0.41</c:v>
                </c:pt>
                <c:pt idx="4">
                  <c:v>#N/A</c:v>
                </c:pt>
                <c:pt idx="5">
                  <c:v>0.39</c:v>
                </c:pt>
                <c:pt idx="6">
                  <c:v>#N/A</c:v>
                </c:pt>
                <c:pt idx="7">
                  <c:v>0.28000000000000003</c:v>
                </c:pt>
                <c:pt idx="8">
                  <c:v>#N/A</c:v>
                </c:pt>
                <c:pt idx="9">
                  <c:v>0.37</c:v>
                </c:pt>
              </c:numCache>
            </c:numRef>
          </c:val>
          <c:extLst>
            <c:ext xmlns:c16="http://schemas.microsoft.com/office/drawing/2014/chart" uri="{C3380CC4-5D6E-409C-BE32-E72D297353CC}">
              <c16:uniqueId val="{00000004-D013-42CD-BFC4-A8095F68DB3B}"/>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1.32</c:v>
                </c:pt>
                <c:pt idx="2">
                  <c:v>#N/A</c:v>
                </c:pt>
                <c:pt idx="3">
                  <c:v>0.77</c:v>
                </c:pt>
                <c:pt idx="4">
                  <c:v>#N/A</c:v>
                </c:pt>
                <c:pt idx="5">
                  <c:v>1.3</c:v>
                </c:pt>
                <c:pt idx="6">
                  <c:v>#N/A</c:v>
                </c:pt>
                <c:pt idx="7">
                  <c:v>1.35</c:v>
                </c:pt>
                <c:pt idx="8">
                  <c:v>#N/A</c:v>
                </c:pt>
                <c:pt idx="9">
                  <c:v>0.67</c:v>
                </c:pt>
              </c:numCache>
            </c:numRef>
          </c:val>
          <c:extLst>
            <c:ext xmlns:c16="http://schemas.microsoft.com/office/drawing/2014/chart" uri="{C3380CC4-5D6E-409C-BE32-E72D297353CC}">
              <c16:uniqueId val="{00000005-D013-42CD-BFC4-A8095F68DB3B}"/>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2.91</c:v>
                </c:pt>
                <c:pt idx="2">
                  <c:v>#N/A</c:v>
                </c:pt>
                <c:pt idx="3">
                  <c:v>2.95</c:v>
                </c:pt>
                <c:pt idx="4">
                  <c:v>#N/A</c:v>
                </c:pt>
                <c:pt idx="5">
                  <c:v>3.53</c:v>
                </c:pt>
                <c:pt idx="6">
                  <c:v>#N/A</c:v>
                </c:pt>
                <c:pt idx="7">
                  <c:v>3.29</c:v>
                </c:pt>
                <c:pt idx="8">
                  <c:v>#N/A</c:v>
                </c:pt>
                <c:pt idx="9">
                  <c:v>2.2799999999999998</c:v>
                </c:pt>
              </c:numCache>
            </c:numRef>
          </c:val>
          <c:extLst>
            <c:ext xmlns:c16="http://schemas.microsoft.com/office/drawing/2014/chart" uri="{C3380CC4-5D6E-409C-BE32-E72D297353CC}">
              <c16:uniqueId val="{00000006-D013-42CD-BFC4-A8095F68DB3B}"/>
            </c:ext>
          </c:extLst>
        </c:ser>
        <c:ser>
          <c:idx val="7"/>
          <c:order val="7"/>
          <c:tx>
            <c:strRef>
              <c:f>データシート!$A$34</c:f>
              <c:strCache>
                <c:ptCount val="1"/>
                <c:pt idx="0">
                  <c:v>玉名市公共下水道事業会計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6.28</c:v>
                </c:pt>
                <c:pt idx="2">
                  <c:v>#N/A</c:v>
                </c:pt>
                <c:pt idx="3">
                  <c:v>5.56</c:v>
                </c:pt>
                <c:pt idx="4">
                  <c:v>#N/A</c:v>
                </c:pt>
                <c:pt idx="5">
                  <c:v>4.67</c:v>
                </c:pt>
                <c:pt idx="6">
                  <c:v>#N/A</c:v>
                </c:pt>
                <c:pt idx="7">
                  <c:v>4.38</c:v>
                </c:pt>
                <c:pt idx="8">
                  <c:v>#N/A</c:v>
                </c:pt>
                <c:pt idx="9">
                  <c:v>4.05</c:v>
                </c:pt>
              </c:numCache>
            </c:numRef>
          </c:val>
          <c:extLst>
            <c:ext xmlns:c16="http://schemas.microsoft.com/office/drawing/2014/chart" uri="{C3380CC4-5D6E-409C-BE32-E72D297353CC}">
              <c16:uniqueId val="{00000007-D013-42CD-BFC4-A8095F68DB3B}"/>
            </c:ext>
          </c:extLst>
        </c:ser>
        <c:ser>
          <c:idx val="8"/>
          <c:order val="8"/>
          <c:tx>
            <c:strRef>
              <c:f>データシート!$A$35</c:f>
              <c:strCache>
                <c:ptCount val="1"/>
                <c:pt idx="0">
                  <c:v>玉名市水道事業会計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6.74</c:v>
                </c:pt>
                <c:pt idx="2">
                  <c:v>#N/A</c:v>
                </c:pt>
                <c:pt idx="3">
                  <c:v>6.11</c:v>
                </c:pt>
                <c:pt idx="4">
                  <c:v>#N/A</c:v>
                </c:pt>
                <c:pt idx="5">
                  <c:v>5.78</c:v>
                </c:pt>
                <c:pt idx="6">
                  <c:v>#N/A</c:v>
                </c:pt>
                <c:pt idx="7">
                  <c:v>5.16</c:v>
                </c:pt>
                <c:pt idx="8">
                  <c:v>#N/A</c:v>
                </c:pt>
                <c:pt idx="9">
                  <c:v>4.45</c:v>
                </c:pt>
              </c:numCache>
            </c:numRef>
          </c:val>
          <c:extLst>
            <c:ext xmlns:c16="http://schemas.microsoft.com/office/drawing/2014/chart" uri="{C3380CC4-5D6E-409C-BE32-E72D297353CC}">
              <c16:uniqueId val="{00000008-D013-42CD-BFC4-A8095F68DB3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6.77</c:v>
                </c:pt>
                <c:pt idx="2">
                  <c:v>#N/A</c:v>
                </c:pt>
                <c:pt idx="3">
                  <c:v>4.6399999999999997</c:v>
                </c:pt>
                <c:pt idx="4">
                  <c:v>#N/A</c:v>
                </c:pt>
                <c:pt idx="5">
                  <c:v>9.94</c:v>
                </c:pt>
                <c:pt idx="6">
                  <c:v>#N/A</c:v>
                </c:pt>
                <c:pt idx="7">
                  <c:v>7.67</c:v>
                </c:pt>
                <c:pt idx="8">
                  <c:v>#N/A</c:v>
                </c:pt>
                <c:pt idx="9">
                  <c:v>6.13</c:v>
                </c:pt>
              </c:numCache>
            </c:numRef>
          </c:val>
          <c:extLst>
            <c:ext xmlns:c16="http://schemas.microsoft.com/office/drawing/2014/chart" uri="{C3380CC4-5D6E-409C-BE32-E72D297353CC}">
              <c16:uniqueId val="{00000009-D013-42CD-BFC4-A8095F68DB3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3228</c:v>
                </c:pt>
                <c:pt idx="5">
                  <c:v>3206</c:v>
                </c:pt>
                <c:pt idx="8">
                  <c:v>3193</c:v>
                </c:pt>
                <c:pt idx="11">
                  <c:v>3169</c:v>
                </c:pt>
                <c:pt idx="14">
                  <c:v>3189</c:v>
                </c:pt>
              </c:numCache>
            </c:numRef>
          </c:val>
          <c:extLst>
            <c:ext xmlns:c16="http://schemas.microsoft.com/office/drawing/2014/chart" uri="{C3380CC4-5D6E-409C-BE32-E72D297353CC}">
              <c16:uniqueId val="{00000000-8DA9-4AF6-994B-A6BBC9B9D2C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DA9-4AF6-994B-A6BBC9B9D2C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5</c:v>
                </c:pt>
                <c:pt idx="3">
                  <c:v>53</c:v>
                </c:pt>
                <c:pt idx="6">
                  <c:v>65</c:v>
                </c:pt>
                <c:pt idx="9">
                  <c:v>2</c:v>
                </c:pt>
                <c:pt idx="12">
                  <c:v>16</c:v>
                </c:pt>
              </c:numCache>
            </c:numRef>
          </c:val>
          <c:extLst>
            <c:ext xmlns:c16="http://schemas.microsoft.com/office/drawing/2014/chart" uri="{C3380CC4-5D6E-409C-BE32-E72D297353CC}">
              <c16:uniqueId val="{00000002-8DA9-4AF6-994B-A6BBC9B9D2C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115</c:v>
                </c:pt>
                <c:pt idx="3">
                  <c:v>162</c:v>
                </c:pt>
                <c:pt idx="6">
                  <c:v>174</c:v>
                </c:pt>
                <c:pt idx="9">
                  <c:v>204</c:v>
                </c:pt>
                <c:pt idx="12">
                  <c:v>225</c:v>
                </c:pt>
              </c:numCache>
            </c:numRef>
          </c:val>
          <c:extLst>
            <c:ext xmlns:c16="http://schemas.microsoft.com/office/drawing/2014/chart" uri="{C3380CC4-5D6E-409C-BE32-E72D297353CC}">
              <c16:uniqueId val="{00000003-8DA9-4AF6-994B-A6BBC9B9D2C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594</c:v>
                </c:pt>
                <c:pt idx="3">
                  <c:v>590</c:v>
                </c:pt>
                <c:pt idx="6">
                  <c:v>577</c:v>
                </c:pt>
                <c:pt idx="9">
                  <c:v>577</c:v>
                </c:pt>
                <c:pt idx="12">
                  <c:v>552</c:v>
                </c:pt>
              </c:numCache>
            </c:numRef>
          </c:val>
          <c:extLst>
            <c:ext xmlns:c16="http://schemas.microsoft.com/office/drawing/2014/chart" uri="{C3380CC4-5D6E-409C-BE32-E72D297353CC}">
              <c16:uniqueId val="{00000004-8DA9-4AF6-994B-A6BBC9B9D2C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DA9-4AF6-994B-A6BBC9B9D2C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DA9-4AF6-994B-A6BBC9B9D2C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3727</c:v>
                </c:pt>
                <c:pt idx="3">
                  <c:v>3852</c:v>
                </c:pt>
                <c:pt idx="6">
                  <c:v>3789</c:v>
                </c:pt>
                <c:pt idx="9">
                  <c:v>3711</c:v>
                </c:pt>
                <c:pt idx="12">
                  <c:v>3635</c:v>
                </c:pt>
              </c:numCache>
            </c:numRef>
          </c:val>
          <c:extLst>
            <c:ext xmlns:c16="http://schemas.microsoft.com/office/drawing/2014/chart" uri="{C3380CC4-5D6E-409C-BE32-E72D297353CC}">
              <c16:uniqueId val="{00000007-8DA9-4AF6-994B-A6BBC9B9D2C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1213</c:v>
                </c:pt>
                <c:pt idx="2">
                  <c:v>#N/A</c:v>
                </c:pt>
                <c:pt idx="3">
                  <c:v>#N/A</c:v>
                </c:pt>
                <c:pt idx="4">
                  <c:v>1451</c:v>
                </c:pt>
                <c:pt idx="5">
                  <c:v>#N/A</c:v>
                </c:pt>
                <c:pt idx="6">
                  <c:v>#N/A</c:v>
                </c:pt>
                <c:pt idx="7">
                  <c:v>1412</c:v>
                </c:pt>
                <c:pt idx="8">
                  <c:v>#N/A</c:v>
                </c:pt>
                <c:pt idx="9">
                  <c:v>#N/A</c:v>
                </c:pt>
                <c:pt idx="10">
                  <c:v>1325</c:v>
                </c:pt>
                <c:pt idx="11">
                  <c:v>#N/A</c:v>
                </c:pt>
                <c:pt idx="12">
                  <c:v>#N/A</c:v>
                </c:pt>
                <c:pt idx="13">
                  <c:v>1239</c:v>
                </c:pt>
                <c:pt idx="14">
                  <c:v>#N/A</c:v>
                </c:pt>
              </c:numCache>
            </c:numRef>
          </c:val>
          <c:smooth val="0"/>
          <c:extLst>
            <c:ext xmlns:c16="http://schemas.microsoft.com/office/drawing/2014/chart" uri="{C3380CC4-5D6E-409C-BE32-E72D297353CC}">
              <c16:uniqueId val="{00000008-8DA9-4AF6-994B-A6BBC9B9D2C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36115</c:v>
                </c:pt>
                <c:pt idx="5">
                  <c:v>38759</c:v>
                </c:pt>
                <c:pt idx="8">
                  <c:v>37384</c:v>
                </c:pt>
                <c:pt idx="11">
                  <c:v>35464</c:v>
                </c:pt>
                <c:pt idx="14">
                  <c:v>33811</c:v>
                </c:pt>
              </c:numCache>
            </c:numRef>
          </c:val>
          <c:extLst>
            <c:ext xmlns:c16="http://schemas.microsoft.com/office/drawing/2014/chart" uri="{C3380CC4-5D6E-409C-BE32-E72D297353CC}">
              <c16:uniqueId val="{00000000-D36C-44BD-9F33-4944EB3D8A3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2211</c:v>
                </c:pt>
                <c:pt idx="5">
                  <c:v>2169</c:v>
                </c:pt>
                <c:pt idx="8">
                  <c:v>2243</c:v>
                </c:pt>
                <c:pt idx="11">
                  <c:v>2223</c:v>
                </c:pt>
                <c:pt idx="14">
                  <c:v>2439</c:v>
                </c:pt>
              </c:numCache>
            </c:numRef>
          </c:val>
          <c:extLst>
            <c:ext xmlns:c16="http://schemas.microsoft.com/office/drawing/2014/chart" uri="{C3380CC4-5D6E-409C-BE32-E72D297353CC}">
              <c16:uniqueId val="{00000001-D36C-44BD-9F33-4944EB3D8A3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8311</c:v>
                </c:pt>
                <c:pt idx="5">
                  <c:v>7566</c:v>
                </c:pt>
                <c:pt idx="8">
                  <c:v>7943</c:v>
                </c:pt>
                <c:pt idx="11">
                  <c:v>8676</c:v>
                </c:pt>
                <c:pt idx="14">
                  <c:v>8166</c:v>
                </c:pt>
              </c:numCache>
            </c:numRef>
          </c:val>
          <c:extLst>
            <c:ext xmlns:c16="http://schemas.microsoft.com/office/drawing/2014/chart" uri="{C3380CC4-5D6E-409C-BE32-E72D297353CC}">
              <c16:uniqueId val="{00000002-D36C-44BD-9F33-4944EB3D8A3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36C-44BD-9F33-4944EB3D8A3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36C-44BD-9F33-4944EB3D8A3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608</c:v>
                </c:pt>
              </c:numCache>
            </c:numRef>
          </c:val>
          <c:extLst>
            <c:ext xmlns:c16="http://schemas.microsoft.com/office/drawing/2014/chart" uri="{C3380CC4-5D6E-409C-BE32-E72D297353CC}">
              <c16:uniqueId val="{00000005-D36C-44BD-9F33-4944EB3D8A3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1727</c:v>
                </c:pt>
                <c:pt idx="3">
                  <c:v>1557</c:v>
                </c:pt>
                <c:pt idx="6">
                  <c:v>1155</c:v>
                </c:pt>
                <c:pt idx="9">
                  <c:v>1181</c:v>
                </c:pt>
                <c:pt idx="12">
                  <c:v>1272</c:v>
                </c:pt>
              </c:numCache>
            </c:numRef>
          </c:val>
          <c:extLst>
            <c:ext xmlns:c16="http://schemas.microsoft.com/office/drawing/2014/chart" uri="{C3380CC4-5D6E-409C-BE32-E72D297353CC}">
              <c16:uniqueId val="{00000006-D36C-44BD-9F33-4944EB3D8A3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3131</c:v>
                </c:pt>
                <c:pt idx="3">
                  <c:v>8777</c:v>
                </c:pt>
                <c:pt idx="6">
                  <c:v>8895</c:v>
                </c:pt>
                <c:pt idx="9">
                  <c:v>8829</c:v>
                </c:pt>
                <c:pt idx="12">
                  <c:v>9050</c:v>
                </c:pt>
              </c:numCache>
            </c:numRef>
          </c:val>
          <c:extLst>
            <c:ext xmlns:c16="http://schemas.microsoft.com/office/drawing/2014/chart" uri="{C3380CC4-5D6E-409C-BE32-E72D297353CC}">
              <c16:uniqueId val="{00000007-D36C-44BD-9F33-4944EB3D8A3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6628</c:v>
                </c:pt>
                <c:pt idx="3">
                  <c:v>6222</c:v>
                </c:pt>
                <c:pt idx="6">
                  <c:v>6152</c:v>
                </c:pt>
                <c:pt idx="9">
                  <c:v>6288</c:v>
                </c:pt>
                <c:pt idx="12">
                  <c:v>5890</c:v>
                </c:pt>
              </c:numCache>
            </c:numRef>
          </c:val>
          <c:extLst>
            <c:ext xmlns:c16="http://schemas.microsoft.com/office/drawing/2014/chart" uri="{C3380CC4-5D6E-409C-BE32-E72D297353CC}">
              <c16:uniqueId val="{00000008-D36C-44BD-9F33-4944EB3D8A3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c:v>
                </c:pt>
                <c:pt idx="3">
                  <c:v>2</c:v>
                </c:pt>
                <c:pt idx="6">
                  <c:v>0</c:v>
                </c:pt>
                <c:pt idx="9">
                  <c:v>0</c:v>
                </c:pt>
                <c:pt idx="12">
                  <c:v>0</c:v>
                </c:pt>
              </c:numCache>
            </c:numRef>
          </c:val>
          <c:extLst>
            <c:ext xmlns:c16="http://schemas.microsoft.com/office/drawing/2014/chart" uri="{C3380CC4-5D6E-409C-BE32-E72D297353CC}">
              <c16:uniqueId val="{00000009-D36C-44BD-9F33-4944EB3D8A3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35204</c:v>
                </c:pt>
                <c:pt idx="3">
                  <c:v>34286</c:v>
                </c:pt>
                <c:pt idx="6">
                  <c:v>33000</c:v>
                </c:pt>
                <c:pt idx="9">
                  <c:v>31503</c:v>
                </c:pt>
                <c:pt idx="12">
                  <c:v>30373</c:v>
                </c:pt>
              </c:numCache>
            </c:numRef>
          </c:val>
          <c:extLst>
            <c:ext xmlns:c16="http://schemas.microsoft.com/office/drawing/2014/chart" uri="{C3380CC4-5D6E-409C-BE32-E72D297353CC}">
              <c16:uniqueId val="{0000000A-D36C-44BD-9F33-4944EB3D8A3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54</c:v>
                </c:pt>
                <c:pt idx="2">
                  <c:v>#N/A</c:v>
                </c:pt>
                <c:pt idx="3">
                  <c:v>#N/A</c:v>
                </c:pt>
                <c:pt idx="4">
                  <c:v>2350</c:v>
                </c:pt>
                <c:pt idx="5">
                  <c:v>#N/A</c:v>
                </c:pt>
                <c:pt idx="6">
                  <c:v>#N/A</c:v>
                </c:pt>
                <c:pt idx="7">
                  <c:v>1634</c:v>
                </c:pt>
                <c:pt idx="8">
                  <c:v>#N/A</c:v>
                </c:pt>
                <c:pt idx="9">
                  <c:v>#N/A</c:v>
                </c:pt>
                <c:pt idx="10">
                  <c:v>1438</c:v>
                </c:pt>
                <c:pt idx="11">
                  <c:v>#N/A</c:v>
                </c:pt>
                <c:pt idx="12">
                  <c:v>#N/A</c:v>
                </c:pt>
                <c:pt idx="13">
                  <c:v>2778</c:v>
                </c:pt>
                <c:pt idx="14">
                  <c:v>#N/A</c:v>
                </c:pt>
              </c:numCache>
            </c:numRef>
          </c:val>
          <c:smooth val="0"/>
          <c:extLst>
            <c:ext xmlns:c16="http://schemas.microsoft.com/office/drawing/2014/chart" uri="{C3380CC4-5D6E-409C-BE32-E72D297353CC}">
              <c16:uniqueId val="{0000000B-D36C-44BD-9F33-4944EB3D8A3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5176</c:v>
                </c:pt>
                <c:pt idx="1">
                  <c:v>5175</c:v>
                </c:pt>
                <c:pt idx="2">
                  <c:v>4496</c:v>
                </c:pt>
              </c:numCache>
            </c:numRef>
          </c:val>
          <c:extLst>
            <c:ext xmlns:c16="http://schemas.microsoft.com/office/drawing/2014/chart" uri="{C3380CC4-5D6E-409C-BE32-E72D297353CC}">
              <c16:uniqueId val="{00000000-F9A3-402F-AD0C-E4CA610F3F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801</c:v>
                </c:pt>
                <c:pt idx="1">
                  <c:v>853</c:v>
                </c:pt>
                <c:pt idx="2">
                  <c:v>935</c:v>
                </c:pt>
              </c:numCache>
            </c:numRef>
          </c:val>
          <c:extLst>
            <c:ext xmlns:c16="http://schemas.microsoft.com/office/drawing/2014/chart" uri="{C3380CC4-5D6E-409C-BE32-E72D297353CC}">
              <c16:uniqueId val="{00000001-F9A3-402F-AD0C-E4CA610F3F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2497</c:v>
                </c:pt>
                <c:pt idx="1">
                  <c:v>2916</c:v>
                </c:pt>
                <c:pt idx="2">
                  <c:v>2846</c:v>
                </c:pt>
              </c:numCache>
            </c:numRef>
          </c:val>
          <c:extLst>
            <c:ext xmlns:c16="http://schemas.microsoft.com/office/drawing/2014/chart" uri="{C3380CC4-5D6E-409C-BE32-E72D297353CC}">
              <c16:uniqueId val="{00000002-F9A3-402F-AD0C-E4CA610F3F4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合併特例債の償還が返済のピークを過ぎたことから、元利償還金は減少しており、今後も減少していくことが見込まれる。</a:t>
          </a:r>
        </a:p>
        <a:p>
          <a:r>
            <a:rPr kumimoji="1" lang="ja-JP" altLang="en-US" sz="1400">
              <a:latin typeface="ＭＳ ゴシック" pitchFamily="49" charset="-128"/>
              <a:ea typeface="ＭＳ ゴシック" pitchFamily="49" charset="-128"/>
            </a:rPr>
            <a:t>　実質公債費比率の構造全体としては、前年と比較して大きな変化はなく、今後も計画的な地方債等の発行に努める必要がある。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将来負担額の全体額としては、一般会計等に係る地方債の現在高の減少等に伴い、前年比</a:t>
          </a:r>
          <a:r>
            <a:rPr kumimoji="1" lang="en-US" altLang="ja-JP" sz="1200">
              <a:latin typeface="ＭＳ ゴシック" pitchFamily="49" charset="-128"/>
              <a:ea typeface="ＭＳ ゴシック" pitchFamily="49" charset="-128"/>
            </a:rPr>
            <a:t>608</a:t>
          </a:r>
          <a:r>
            <a:rPr kumimoji="1" lang="ja-JP" altLang="en-US" sz="1200">
              <a:latin typeface="ＭＳ ゴシック" pitchFamily="49" charset="-128"/>
              <a:ea typeface="ＭＳ ゴシック" pitchFamily="49" charset="-128"/>
            </a:rPr>
            <a:t>百万円減少したものの、充当可能財源等については、基準財政需要額算入見込額の減少が影響し、全体で前年比</a:t>
          </a:r>
          <a:r>
            <a:rPr kumimoji="1" lang="en-US" altLang="ja-JP" sz="1200">
              <a:latin typeface="ＭＳ ゴシック" pitchFamily="49" charset="-128"/>
              <a:ea typeface="ＭＳ ゴシック" pitchFamily="49" charset="-128"/>
            </a:rPr>
            <a:t>1,947</a:t>
          </a:r>
          <a:r>
            <a:rPr kumimoji="1" lang="ja-JP" altLang="en-US" sz="1200">
              <a:latin typeface="ＭＳ ゴシック" pitchFamily="49" charset="-128"/>
              <a:ea typeface="ＭＳ ゴシック" pitchFamily="49" charset="-128"/>
            </a:rPr>
            <a:t>百万円減少したため、将来負担比率の構造としては悪化することとなった。</a:t>
          </a:r>
        </a:p>
        <a:p>
          <a:r>
            <a:rPr kumimoji="1" lang="ja-JP" altLang="en-US" sz="12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R</a:t>
          </a:r>
          <a:r>
            <a:rPr kumimoji="1" lang="ja-JP" altLang="en-US" sz="1200">
              <a:latin typeface="ＭＳ ゴシック" pitchFamily="49" charset="-128"/>
              <a:ea typeface="ＭＳ ゴシック" pitchFamily="49" charset="-128"/>
            </a:rPr>
            <a:t>元年度以降、地方債現在高は減少傾向にあるが、今後も老朽化したインフラや公共施設の更新等に加えて学校規模適正化（学校統廃合）も進めていく必要があり、財源として地方債活用が不可欠であるが、財政運営に大きく影響を及ぼすことから必要性や緊急性を踏まえた優先順位を明確にする必要が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また、組合等負担等見込額や設立法人等の負債額等負担見込額についても増加傾向にあるため、将来負担の影響も見据えながら、適切な行財政運営を図っていく必要がある。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年度決算において、基金全体としては前年度比が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百万円の減額となった。主な要因としては、財政調整基金において財源不足等を補うために取崩した額が積立額より大きかったためである。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をはじめとする主な基金について、今後の方針は以下に記載のとおりだが、その他特定目的基金については、今後各基金ごとに該当する事業への取崩しを行う予定ではあるものの、現時点での充当予定事業や金額は未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市有施設整備基金・・・庁舎以外の公共施設の整備を図るための財源。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地域振興基金・・・市民の連帯の強化又は地域振興を目的とする、事業の推進を図るための事業の財源。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九州新幹線渇水等被害対策基金・・・渇水被害対策のための農業用インフラ整備、及び維持費用のための財源。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市有施設整備基金は、取り崩しは行わず利子収入分の積み立てを行った。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地域振興基金は、地域振興を目的としたイベント等のソフト事業の財源として例年取崩しを行っており、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決算においても前年同額の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九州新幹線渇水等被害対策基金は、渇水被害対策のための財源として取崩しを行ったため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市有施設整備基金は、今後控えている学校規模適正化に伴う学校施設整備（統廃合関係）等に取崩しを行う見込みである。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年度当初から、本市の主要なイベントである玉名納涼花火大会やいちごマラソン等のソフト事業の財源とするため、毎年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九州新幹線渇水等被害対策基金の今後の増減の見込については、積立は利子分のみで事業継続に係る取崩しが主になる見込である。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年度の決算においては、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年度からの繰越金等の積立が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百万円となっているが、財源不足等を補うため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百万円の取崩しを行っており、前年度から減少することとなった。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今後も財源不足等を補うために取崩しを行っていくことが見込まれるが、本市としては基金積立額として災害等への備えも含め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百万円を必要額としている。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老朽化した学校施設の改築を計画しており、加えて高齢化の進行等による社会保障関係経費の増加や燃油価格・物価高騰の影響よる各種行政経費の伸びが見込まれるため、急激な減少とならないよう適切な行財政運営が必要とな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年度においては、国補正予算（第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に係る財政措置で、地方交付税に「臨時財政対策債償還基金費」が創設されたことに伴う増額交付分及び利子収入について積立を行い、公債費償還に係る財源のための取崩しは行わなかったため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年度末における本市の地方債残高は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30,373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百万円であり、前年度と比較して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百万円減少し、公債費についても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百万円減少している状況である。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地方債残高、公債費ともに減少傾向ではあるものの、引き続き高い水準にて推移する見込みであり、地方債を償還するための財源が不足する可能性が高いため、必要に応じ基金を取り崩すことが見込まれる。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63,537
62,248
152.60
36,500,011
35,213,084
1,132,425
18,456,358
30,372,735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en-US" altLang="ja-JP" sz="1200">
              <a:latin typeface="ＭＳ Ｐゴシック" panose="020B0600070205080204" pitchFamily="50" charset="-128"/>
              <a:ea typeface="ＭＳ Ｐゴシック" panose="020B0600070205080204" pitchFamily="50" charset="-128"/>
            </a:rPr>
            <a:t>R5</a:t>
          </a:r>
          <a:r>
            <a:rPr kumimoji="1" lang="ja-JP" altLang="en-US" sz="1200">
              <a:latin typeface="ＭＳ Ｐゴシック" panose="020B0600070205080204" pitchFamily="50" charset="-128"/>
              <a:ea typeface="ＭＳ Ｐゴシック" panose="020B0600070205080204" pitchFamily="50" charset="-128"/>
            </a:rPr>
            <a:t>年度の</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か年平均財政力指数は</a:t>
          </a:r>
          <a:r>
            <a:rPr kumimoji="1" lang="en-US" altLang="ja-JP" sz="1200">
              <a:latin typeface="ＭＳ Ｐゴシック" panose="020B0600070205080204" pitchFamily="50" charset="-128"/>
              <a:ea typeface="ＭＳ Ｐゴシック" panose="020B0600070205080204" pitchFamily="50" charset="-128"/>
            </a:rPr>
            <a:t>0.43</a:t>
          </a:r>
          <a:r>
            <a:rPr kumimoji="1" lang="ja-JP" altLang="en-US" sz="1200">
              <a:latin typeface="ＭＳ Ｐゴシック" panose="020B0600070205080204" pitchFamily="50" charset="-128"/>
              <a:ea typeface="ＭＳ Ｐゴシック" panose="020B0600070205080204" pitchFamily="50" charset="-128"/>
            </a:rPr>
            <a:t>で、</a:t>
          </a:r>
          <a:r>
            <a:rPr kumimoji="1" lang="en-US" altLang="ja-JP" sz="1200">
              <a:latin typeface="ＭＳ Ｐゴシック" panose="020B0600070205080204" pitchFamily="50" charset="-128"/>
              <a:ea typeface="ＭＳ Ｐゴシック" panose="020B0600070205080204" pitchFamily="50" charset="-128"/>
            </a:rPr>
            <a:t>R4</a:t>
          </a:r>
          <a:r>
            <a:rPr kumimoji="1" lang="ja-JP" altLang="en-US" sz="1200">
              <a:latin typeface="ＭＳ Ｐゴシック" panose="020B0600070205080204" pitchFamily="50" charset="-128"/>
              <a:ea typeface="ＭＳ Ｐゴシック" panose="020B0600070205080204" pitchFamily="50" charset="-128"/>
            </a:rPr>
            <a:t>年度での</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か年平均</a:t>
          </a:r>
          <a:r>
            <a:rPr kumimoji="1" lang="en-US" altLang="ja-JP" sz="1200">
              <a:latin typeface="ＭＳ Ｐゴシック" panose="020B0600070205080204" pitchFamily="50" charset="-128"/>
              <a:ea typeface="ＭＳ Ｐゴシック" panose="020B0600070205080204" pitchFamily="50" charset="-128"/>
            </a:rPr>
            <a:t>0.44</a:t>
          </a:r>
          <a:r>
            <a:rPr kumimoji="1" lang="ja-JP" altLang="en-US" sz="1200">
              <a:latin typeface="ＭＳ Ｐゴシック" panose="020B0600070205080204" pitchFamily="50" charset="-128"/>
              <a:ea typeface="ＭＳ Ｐゴシック" panose="020B0600070205080204" pitchFamily="50" charset="-128"/>
            </a:rPr>
            <a:t>から</a:t>
          </a:r>
          <a:r>
            <a:rPr kumimoji="1" lang="en-US" altLang="ja-JP" sz="1200">
              <a:latin typeface="ＭＳ Ｐゴシック" panose="020B0600070205080204" pitchFamily="50" charset="-128"/>
              <a:ea typeface="ＭＳ Ｐゴシック" panose="020B0600070205080204" pitchFamily="50" charset="-128"/>
            </a:rPr>
            <a:t>0.01</a:t>
          </a:r>
          <a:r>
            <a:rPr kumimoji="1" lang="ja-JP" altLang="en-US" sz="1200">
              <a:latin typeface="ＭＳ Ｐゴシック" panose="020B0600070205080204" pitchFamily="50" charset="-128"/>
              <a:ea typeface="ＭＳ Ｐゴシック" panose="020B0600070205080204" pitchFamily="50" charset="-128"/>
            </a:rPr>
            <a:t>ポイント減少しており、類似団体の平均値を下回っている状況である。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また、単年度で比較すると</a:t>
          </a:r>
          <a:r>
            <a:rPr kumimoji="1" lang="en-US" altLang="ja-JP" sz="1200">
              <a:latin typeface="ＭＳ Ｐゴシック" panose="020B0600070205080204" pitchFamily="50" charset="-128"/>
              <a:ea typeface="ＭＳ Ｐゴシック" panose="020B0600070205080204" pitchFamily="50" charset="-128"/>
            </a:rPr>
            <a:t>R5</a:t>
          </a:r>
          <a:r>
            <a:rPr kumimoji="1" lang="ja-JP" altLang="en-US" sz="1200">
              <a:latin typeface="ＭＳ Ｐゴシック" panose="020B0600070205080204" pitchFamily="50" charset="-128"/>
              <a:ea typeface="ＭＳ Ｐゴシック" panose="020B0600070205080204" pitchFamily="50" charset="-128"/>
            </a:rPr>
            <a:t>年度、</a:t>
          </a:r>
          <a:r>
            <a:rPr kumimoji="1" lang="en-US" altLang="ja-JP" sz="1200">
              <a:latin typeface="ＭＳ Ｐゴシック" panose="020B0600070205080204" pitchFamily="50" charset="-128"/>
              <a:ea typeface="ＭＳ Ｐゴシック" panose="020B0600070205080204" pitchFamily="50" charset="-128"/>
            </a:rPr>
            <a:t>R4</a:t>
          </a:r>
          <a:r>
            <a:rPr kumimoji="1" lang="ja-JP" altLang="en-US" sz="1200">
              <a:latin typeface="ＭＳ Ｐゴシック" panose="020B0600070205080204" pitchFamily="50" charset="-128"/>
              <a:ea typeface="ＭＳ Ｐゴシック" panose="020B0600070205080204" pitchFamily="50" charset="-128"/>
            </a:rPr>
            <a:t>年度ともに</a:t>
          </a:r>
          <a:r>
            <a:rPr kumimoji="1" lang="en-US" altLang="ja-JP" sz="1200">
              <a:latin typeface="ＭＳ Ｐゴシック" panose="020B0600070205080204" pitchFamily="50" charset="-128"/>
              <a:ea typeface="ＭＳ Ｐゴシック" panose="020B0600070205080204" pitchFamily="50" charset="-128"/>
            </a:rPr>
            <a:t>0.44</a:t>
          </a:r>
          <a:r>
            <a:rPr kumimoji="1" lang="ja-JP" altLang="en-US" sz="1200">
              <a:latin typeface="ＭＳ Ｐゴシック" panose="020B0600070205080204" pitchFamily="50" charset="-128"/>
              <a:ea typeface="ＭＳ Ｐゴシック" panose="020B0600070205080204" pitchFamily="50" charset="-128"/>
            </a:rPr>
            <a:t>で同じではあるものの、</a:t>
          </a:r>
          <a:r>
            <a:rPr kumimoji="1" lang="en-US" altLang="ja-JP" sz="1200">
              <a:latin typeface="ＭＳ Ｐゴシック" panose="020B0600070205080204" pitchFamily="50" charset="-128"/>
              <a:ea typeface="ＭＳ Ｐゴシック" panose="020B0600070205080204" pitchFamily="50" charset="-128"/>
            </a:rPr>
            <a:t>R5</a:t>
          </a:r>
          <a:r>
            <a:rPr kumimoji="1" lang="ja-JP" altLang="en-US" sz="1200">
              <a:latin typeface="ＭＳ Ｐゴシック" panose="020B0600070205080204" pitchFamily="50" charset="-128"/>
              <a:ea typeface="ＭＳ Ｐゴシック" panose="020B0600070205080204" pitchFamily="50" charset="-128"/>
            </a:rPr>
            <a:t>年度は</a:t>
          </a:r>
          <a:r>
            <a:rPr kumimoji="1" lang="en-US" altLang="ja-JP" sz="1200">
              <a:latin typeface="ＭＳ Ｐゴシック" panose="020B0600070205080204" pitchFamily="50" charset="-128"/>
              <a:ea typeface="ＭＳ Ｐゴシック" panose="020B0600070205080204" pitchFamily="50" charset="-128"/>
            </a:rPr>
            <a:t>R4</a:t>
          </a:r>
          <a:r>
            <a:rPr kumimoji="1" lang="ja-JP" altLang="en-US" sz="1200">
              <a:latin typeface="ＭＳ Ｐゴシック" panose="020B0600070205080204" pitchFamily="50" charset="-128"/>
              <a:ea typeface="ＭＳ Ｐゴシック" panose="020B0600070205080204" pitchFamily="50" charset="-128"/>
            </a:rPr>
            <a:t>年度と比べ、基準財政収入額が</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百万減、基準財政需要額では</a:t>
          </a:r>
          <a:r>
            <a:rPr kumimoji="1" lang="en-US" altLang="ja-JP" sz="1200">
              <a:latin typeface="ＭＳ Ｐゴシック" panose="020B0600070205080204" pitchFamily="50" charset="-128"/>
              <a:ea typeface="ＭＳ Ｐゴシック" panose="020B0600070205080204" pitchFamily="50" charset="-128"/>
            </a:rPr>
            <a:t>183</a:t>
          </a:r>
          <a:r>
            <a:rPr kumimoji="1" lang="ja-JP" altLang="en-US" sz="1200">
              <a:latin typeface="ＭＳ Ｐゴシック" panose="020B0600070205080204" pitchFamily="50" charset="-128"/>
              <a:ea typeface="ＭＳ Ｐゴシック" panose="020B0600070205080204" pitchFamily="50" charset="-128"/>
            </a:rPr>
            <a:t>百万の増となっている。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人口減少社会の中で、より効率的な行政運営に努めるほか、企業誘致や定住の促進、使用料・手数料の適正化、市税の徴収強化等により、自主財源の確保と財政基盤の強化を図る。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137583</xdr:rowOff>
    </xdr:from>
    <xdr:to>
      <xdr:col>23</xdr:col>
      <xdr:colOff>133350</xdr:colOff>
      <xdr:row>40</xdr:row>
      <xdr:rowOff>6350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241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103310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137583</xdr:rowOff>
    </xdr:from>
    <xdr:to>
      <xdr:col>19</xdr:col>
      <xdr:colOff>133350</xdr:colOff>
      <xdr:row>39</xdr:row>
      <xdr:rowOff>137583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241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46567</xdr:rowOff>
    </xdr:from>
    <xdr:to>
      <xdr:col>19</xdr:col>
      <xdr:colOff>184150</xdr:colOff>
      <xdr:row>39</xdr:row>
      <xdr:rowOff>148167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158344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97367</xdr:rowOff>
    </xdr:from>
    <xdr:to>
      <xdr:col>15</xdr:col>
      <xdr:colOff>82550</xdr:colOff>
      <xdr:row>39</xdr:row>
      <xdr:rowOff>137583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7839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86783</xdr:rowOff>
    </xdr:from>
    <xdr:to>
      <xdr:col>15</xdr:col>
      <xdr:colOff>133350</xdr:colOff>
      <xdr:row>40</xdr:row>
      <xdr:rowOff>16933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97367</xdr:rowOff>
    </xdr:from>
    <xdr:to>
      <xdr:col>11</xdr:col>
      <xdr:colOff>31750</xdr:colOff>
      <xdr:row>39</xdr:row>
      <xdr:rowOff>137583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7839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37</xdr:row>
      <xdr:rowOff>67733</xdr:rowOff>
    </xdr:from>
    <xdr:to>
      <xdr:col>11</xdr:col>
      <xdr:colOff>82550</xdr:colOff>
      <xdr:row>37</xdr:row>
      <xdr:rowOff>169334</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8060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107950</xdr:rowOff>
    </xdr:from>
    <xdr:to>
      <xdr:col>7</xdr:col>
      <xdr:colOff>31750</xdr:colOff>
      <xdr:row>38</xdr:row>
      <xdr:rowOff>38100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48277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99077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8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86783</xdr:rowOff>
    </xdr:from>
    <xdr:to>
      <xdr:col>19</xdr:col>
      <xdr:colOff>184150</xdr:colOff>
      <xdr:row>40</xdr:row>
      <xdr:rowOff>16933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1710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5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86783</xdr:rowOff>
    </xdr:from>
    <xdr:to>
      <xdr:col>15</xdr:col>
      <xdr:colOff>133350</xdr:colOff>
      <xdr:row>40</xdr:row>
      <xdr:rowOff>16933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27110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46567</xdr:rowOff>
    </xdr:from>
    <xdr:to>
      <xdr:col>11</xdr:col>
      <xdr:colOff>82550</xdr:colOff>
      <xdr:row>39</xdr:row>
      <xdr:rowOff>148167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132944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86783</xdr:rowOff>
    </xdr:from>
    <xdr:to>
      <xdr:col>7</xdr:col>
      <xdr:colOff>31750</xdr:colOff>
      <xdr:row>40</xdr:row>
      <xdr:rowOff>16933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経常収支比率については、分子では定年延長に伴う退職手当負担金</a:t>
          </a:r>
          <a:r>
            <a:rPr kumimoji="1" lang="en-US" altLang="ja-JP" sz="1200">
              <a:latin typeface="ＭＳ Ｐゴシック" panose="020B0600070205080204" pitchFamily="50" charset="-128"/>
              <a:ea typeface="ＭＳ Ｐゴシック" panose="020B0600070205080204" pitchFamily="50" charset="-128"/>
            </a:rPr>
            <a:t>207</a:t>
          </a:r>
          <a:r>
            <a:rPr kumimoji="1" lang="ja-JP" altLang="en-US" sz="1200">
              <a:latin typeface="ＭＳ Ｐゴシック" panose="020B0600070205080204" pitchFamily="50" charset="-128"/>
              <a:ea typeface="ＭＳ Ｐゴシック" panose="020B0600070205080204" pitchFamily="50" charset="-128"/>
            </a:rPr>
            <a:t>百万円減となっているが、扶助費及び補助費で</a:t>
          </a:r>
          <a:r>
            <a:rPr kumimoji="1" lang="en-US" altLang="ja-JP" sz="1200">
              <a:latin typeface="ＭＳ Ｐゴシック" panose="020B0600070205080204" pitchFamily="50" charset="-128"/>
              <a:ea typeface="ＭＳ Ｐゴシック" panose="020B0600070205080204" pitchFamily="50" charset="-128"/>
            </a:rPr>
            <a:t>278</a:t>
          </a:r>
          <a:r>
            <a:rPr kumimoji="1" lang="ja-JP" altLang="en-US" sz="1200">
              <a:latin typeface="ＭＳ Ｐゴシック" panose="020B0600070205080204" pitchFamily="50" charset="-128"/>
              <a:ea typeface="ＭＳ Ｐゴシック" panose="020B0600070205080204" pitchFamily="50" charset="-128"/>
            </a:rPr>
            <a:t>百万円増、分母では臨時財政対策債で</a:t>
          </a:r>
          <a:r>
            <a:rPr kumimoji="1" lang="en-US" altLang="ja-JP" sz="1200">
              <a:latin typeface="ＭＳ Ｐゴシック" panose="020B0600070205080204" pitchFamily="50" charset="-128"/>
              <a:ea typeface="ＭＳ Ｐゴシック" panose="020B0600070205080204" pitchFamily="50" charset="-128"/>
            </a:rPr>
            <a:t>138</a:t>
          </a:r>
          <a:r>
            <a:rPr kumimoji="1" lang="ja-JP" altLang="en-US" sz="1200">
              <a:latin typeface="ＭＳ Ｐゴシック" panose="020B0600070205080204" pitchFamily="50" charset="-128"/>
              <a:ea typeface="ＭＳ Ｐゴシック" panose="020B0600070205080204" pitchFamily="50" charset="-128"/>
            </a:rPr>
            <a:t>百万円減となっているが、普通交付税や地方税で</a:t>
          </a:r>
          <a:r>
            <a:rPr kumimoji="1" lang="en-US" altLang="ja-JP" sz="1200">
              <a:latin typeface="ＭＳ Ｐゴシック" panose="020B0600070205080204" pitchFamily="50" charset="-128"/>
              <a:ea typeface="ＭＳ Ｐゴシック" panose="020B0600070205080204" pitchFamily="50" charset="-128"/>
            </a:rPr>
            <a:t>257</a:t>
          </a:r>
          <a:r>
            <a:rPr kumimoji="1" lang="ja-JP" altLang="en-US" sz="1200">
              <a:latin typeface="ＭＳ Ｐゴシック" panose="020B0600070205080204" pitchFamily="50" charset="-128"/>
              <a:ea typeface="ＭＳ Ｐゴシック" panose="020B0600070205080204" pitchFamily="50" charset="-128"/>
            </a:rPr>
            <a:t>百万円増となっており、結果的に前年度と比較して</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ポイント減少したが、類似団体平均や全国平均及び県平均を上回っている状況が続いている。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今後、比率の改善に向けては、市税等の自主財源確保を図りつつ、歳出における人件費の抑制や既存事務事業の徹底した見直し等、行財政改革を強力に推進していく必要がある。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122174</xdr:rowOff>
    </xdr:from>
    <xdr:to>
      <xdr:col>23</xdr:col>
      <xdr:colOff>133350</xdr:colOff>
      <xdr:row>65</xdr:row>
      <xdr:rowOff>80264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66274"/>
          <a:ext cx="0" cy="11582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52341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9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80264</xdr:rowOff>
    </xdr:from>
    <xdr:to>
      <xdr:col>24</xdr:col>
      <xdr:colOff>12700</xdr:colOff>
      <xdr:row>65</xdr:row>
      <xdr:rowOff>80264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22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37101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09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122174</xdr:rowOff>
    </xdr:from>
    <xdr:to>
      <xdr:col>24</xdr:col>
      <xdr:colOff>12700</xdr:colOff>
      <xdr:row>58</xdr:row>
      <xdr:rowOff>122174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6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119126</xdr:rowOff>
    </xdr:from>
    <xdr:to>
      <xdr:col>23</xdr:col>
      <xdr:colOff>133350</xdr:colOff>
      <xdr:row>63</xdr:row>
      <xdr:rowOff>123952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920476"/>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24655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48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8128</xdr:rowOff>
    </xdr:from>
    <xdr:to>
      <xdr:col>23</xdr:col>
      <xdr:colOff>184150</xdr:colOff>
      <xdr:row>62</xdr:row>
      <xdr:rowOff>109728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27432</xdr:rowOff>
    </xdr:from>
    <xdr:to>
      <xdr:col>19</xdr:col>
      <xdr:colOff>133350</xdr:colOff>
      <xdr:row>63</xdr:row>
      <xdr:rowOff>123952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82878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27432</xdr:rowOff>
    </xdr:from>
    <xdr:to>
      <xdr:col>15</xdr:col>
      <xdr:colOff>82550</xdr:colOff>
      <xdr:row>64</xdr:row>
      <xdr:rowOff>15240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828782"/>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148336</xdr:rowOff>
    </xdr:from>
    <xdr:to>
      <xdr:col>15</xdr:col>
      <xdr:colOff>133350</xdr:colOff>
      <xdr:row>61</xdr:row>
      <xdr:rowOff>78486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88663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0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64</xdr:row>
      <xdr:rowOff>49022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8804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145796</xdr:rowOff>
    </xdr:from>
    <xdr:to>
      <xdr:col>11</xdr:col>
      <xdr:colOff>82550</xdr:colOff>
      <xdr:row>62</xdr:row>
      <xdr:rowOff>75946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86123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37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119905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68326</xdr:rowOff>
    </xdr:from>
    <xdr:to>
      <xdr:col>23</xdr:col>
      <xdr:colOff>184150</xdr:colOff>
      <xdr:row>63</xdr:row>
      <xdr:rowOff>169926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40403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4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73152</xdr:rowOff>
    </xdr:from>
    <xdr:to>
      <xdr:col>19</xdr:col>
      <xdr:colOff>184150</xdr:colOff>
      <xdr:row>64</xdr:row>
      <xdr:rowOff>3302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159529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960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148082</xdr:rowOff>
    </xdr:from>
    <xdr:to>
      <xdr:col>15</xdr:col>
      <xdr:colOff>133350</xdr:colOff>
      <xdr:row>63</xdr:row>
      <xdr:rowOff>78232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63009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864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135890</xdr:rowOff>
    </xdr:from>
    <xdr:to>
      <xdr:col>11</xdr:col>
      <xdr:colOff>82550</xdr:colOff>
      <xdr:row>64</xdr:row>
      <xdr:rowOff>66040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169672</xdr:rowOff>
    </xdr:from>
    <xdr:to>
      <xdr:col>7</xdr:col>
      <xdr:colOff>31750</xdr:colOff>
      <xdr:row>64</xdr:row>
      <xdr:rowOff>99822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7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84599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57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類似団体平均と比較して</a:t>
          </a:r>
          <a:r>
            <a:rPr kumimoji="1" lang="en-US" altLang="ja-JP" sz="1200">
              <a:latin typeface="ＭＳ Ｐゴシック" panose="020B0600070205080204" pitchFamily="50" charset="-128"/>
              <a:ea typeface="ＭＳ Ｐゴシック" panose="020B0600070205080204" pitchFamily="50" charset="-128"/>
            </a:rPr>
            <a:t>32,095</a:t>
          </a:r>
          <a:r>
            <a:rPr kumimoji="1" lang="ja-JP" altLang="en-US" sz="1200">
              <a:latin typeface="ＭＳ Ｐゴシック" panose="020B0600070205080204" pitchFamily="50" charset="-128"/>
              <a:ea typeface="ＭＳ Ｐゴシック" panose="020B0600070205080204" pitchFamily="50" charset="-128"/>
            </a:rPr>
            <a:t>円低くなっているが、ごみ処理業務や消防業務を一部事務組合で行っているためであり、一部事務組合負担金のうち人件費や物件費に充当される部分を振り替えると実際の額は増加する。</a:t>
          </a:r>
        </a:p>
        <a:p>
          <a:r>
            <a:rPr kumimoji="1" lang="ja-JP" altLang="en-US" sz="1200">
              <a:latin typeface="ＭＳ Ｐゴシック" panose="020B0600070205080204" pitchFamily="50" charset="-128"/>
              <a:ea typeface="ＭＳ Ｐゴシック" panose="020B0600070205080204" pitchFamily="50" charset="-128"/>
            </a:rPr>
            <a:t>　決算額としては、前年度と比較して</a:t>
          </a:r>
          <a:r>
            <a:rPr kumimoji="1" lang="en-US" altLang="ja-JP" sz="1200">
              <a:latin typeface="ＭＳ Ｐゴシック" panose="020B0600070205080204" pitchFamily="50" charset="-128"/>
              <a:ea typeface="ＭＳ Ｐゴシック" panose="020B0600070205080204" pitchFamily="50" charset="-128"/>
            </a:rPr>
            <a:t>3,625</a:t>
          </a:r>
          <a:r>
            <a:rPr kumimoji="1" lang="ja-JP" altLang="en-US" sz="1200">
              <a:latin typeface="ＭＳ Ｐゴシック" panose="020B0600070205080204" pitchFamily="50" charset="-128"/>
              <a:ea typeface="ＭＳ Ｐゴシック" panose="020B0600070205080204" pitchFamily="50" charset="-128"/>
            </a:rPr>
            <a:t>円の減となっており、これは人件費で定年延長に伴う退職手当負担金の減、物件費で施設の指定管理業務を直営に切り替えたことによる費用削減に伴うものと考えられる。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減少はしているものの、今後の社会情勢の変化により人件費や物価の上昇が続いていくものと見込まれるため、適切な財政運営に努めていく必要がある。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87122</xdr:rowOff>
    </xdr:from>
    <xdr:to>
      <xdr:col>23</xdr:col>
      <xdr:colOff>133350</xdr:colOff>
      <xdr:row>89</xdr:row>
      <xdr:rowOff>135564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74572"/>
          <a:ext cx="0" cy="14200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107641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135564</xdr:rowOff>
    </xdr:from>
    <xdr:to>
      <xdr:col>24</xdr:col>
      <xdr:colOff>12700</xdr:colOff>
      <xdr:row>89</xdr:row>
      <xdr:rowOff>135564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9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2049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87122</xdr:rowOff>
    </xdr:from>
    <xdr:to>
      <xdr:col>24</xdr:col>
      <xdr:colOff>12700</xdr:colOff>
      <xdr:row>81</xdr:row>
      <xdr:rowOff>87122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7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112162</xdr:rowOff>
    </xdr:from>
    <xdr:to>
      <xdr:col>23</xdr:col>
      <xdr:colOff>133350</xdr:colOff>
      <xdr:row>82</xdr:row>
      <xdr:rowOff>141319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171062"/>
          <a:ext cx="838200" cy="2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120139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148062</xdr:rowOff>
    </xdr:from>
    <xdr:to>
      <xdr:col>23</xdr:col>
      <xdr:colOff>184150</xdr:colOff>
      <xdr:row>84</xdr:row>
      <xdr:rowOff>78212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7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103403</xdr:rowOff>
    </xdr:from>
    <xdr:to>
      <xdr:col>19</xdr:col>
      <xdr:colOff>133350</xdr:colOff>
      <xdr:row>82</xdr:row>
      <xdr:rowOff>141319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62303"/>
          <a:ext cx="889000" cy="3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133159</xdr:rowOff>
    </xdr:from>
    <xdr:to>
      <xdr:col>19</xdr:col>
      <xdr:colOff>184150</xdr:colOff>
      <xdr:row>84</xdr:row>
      <xdr:rowOff>63309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48086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449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46327</xdr:rowOff>
    </xdr:from>
    <xdr:to>
      <xdr:col>15</xdr:col>
      <xdr:colOff>82550</xdr:colOff>
      <xdr:row>82</xdr:row>
      <xdr:rowOff>103403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05227"/>
          <a:ext cx="889000" cy="5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93988</xdr:rowOff>
    </xdr:from>
    <xdr:to>
      <xdr:col>15</xdr:col>
      <xdr:colOff>133350</xdr:colOff>
      <xdr:row>84</xdr:row>
      <xdr:rowOff>24138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8915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1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65196</xdr:rowOff>
    </xdr:from>
    <xdr:to>
      <xdr:col>11</xdr:col>
      <xdr:colOff>31750</xdr:colOff>
      <xdr:row>82</xdr:row>
      <xdr:rowOff>46327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52646"/>
          <a:ext cx="889000" cy="15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140984</xdr:rowOff>
    </xdr:from>
    <xdr:to>
      <xdr:col>11</xdr:col>
      <xdr:colOff>82550</xdr:colOff>
      <xdr:row>83</xdr:row>
      <xdr:rowOff>71134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55911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8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35647</xdr:rowOff>
    </xdr:from>
    <xdr:to>
      <xdr:col>7</xdr:col>
      <xdr:colOff>31750</xdr:colOff>
      <xdr:row>82</xdr:row>
      <xdr:rowOff>137247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122024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8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61362</xdr:rowOff>
    </xdr:from>
    <xdr:to>
      <xdr:col>23</xdr:col>
      <xdr:colOff>184150</xdr:colOff>
      <xdr:row>82</xdr:row>
      <xdr:rowOff>162962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2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77889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65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90519</xdr:rowOff>
    </xdr:from>
    <xdr:to>
      <xdr:col>19</xdr:col>
      <xdr:colOff>184150</xdr:colOff>
      <xdr:row>83</xdr:row>
      <xdr:rowOff>20669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49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30846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18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52603</xdr:rowOff>
    </xdr:from>
    <xdr:to>
      <xdr:col>15</xdr:col>
      <xdr:colOff>133350</xdr:colOff>
      <xdr:row>82</xdr:row>
      <xdr:rowOff>154203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1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164380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80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166977</xdr:rowOff>
    </xdr:from>
    <xdr:to>
      <xdr:col>11</xdr:col>
      <xdr:colOff>82550</xdr:colOff>
      <xdr:row>82</xdr:row>
      <xdr:rowOff>97127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5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107304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23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14396</xdr:rowOff>
    </xdr:from>
    <xdr:to>
      <xdr:col>7</xdr:col>
      <xdr:colOff>31750</xdr:colOff>
      <xdr:row>81</xdr:row>
      <xdr:rowOff>115996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0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126173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70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ラスパイレス指数については、前年度と比較して</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ポイント減となり、類似団体平均値と同数値となった。</a:t>
          </a:r>
        </a:p>
        <a:p>
          <a:r>
            <a:rPr kumimoji="1" lang="ja-JP" altLang="en-US" sz="1200">
              <a:latin typeface="ＭＳ Ｐゴシック" panose="020B0600070205080204" pitchFamily="50" charset="-128"/>
              <a:ea typeface="ＭＳ Ｐゴシック" panose="020B0600070205080204" pitchFamily="50" charset="-128"/>
            </a:rPr>
            <a:t>　主な要因は、新規採用者・退職者等により職員構成の変動が生じたためである。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35379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169636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2565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85</xdr:row>
      <xdr:rowOff>169636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7256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15421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15421</xdr:rowOff>
    </xdr:from>
    <xdr:to>
      <xdr:col>68</xdr:col>
      <xdr:colOff>152400</xdr:colOff>
      <xdr:row>86</xdr:row>
      <xdr:rowOff>67129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7601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33763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7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136071</xdr:rowOff>
    </xdr:from>
    <xdr:to>
      <xdr:col>68</xdr:col>
      <xdr:colOff>203200</xdr:colOff>
      <xdr:row>86</xdr:row>
      <xdr:rowOff>66221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人当たりの職員数は、前年度と比較して</a:t>
          </a:r>
          <a:r>
            <a:rPr kumimoji="1" lang="en-US" altLang="ja-JP" sz="1200">
              <a:latin typeface="ＭＳ Ｐゴシック" panose="020B0600070205080204" pitchFamily="50" charset="-128"/>
              <a:ea typeface="ＭＳ Ｐゴシック" panose="020B0600070205080204" pitchFamily="50" charset="-128"/>
            </a:rPr>
            <a:t>0.01</a:t>
          </a:r>
          <a:r>
            <a:rPr kumimoji="1" lang="ja-JP" altLang="en-US" sz="1200">
              <a:latin typeface="ＭＳ Ｐゴシック" panose="020B0600070205080204" pitchFamily="50" charset="-128"/>
              <a:ea typeface="ＭＳ Ｐゴシック" panose="020B0600070205080204" pitchFamily="50" charset="-128"/>
            </a:rPr>
            <a:t>人増となっており、要因として、職員数は</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名減少しているが、人口も減少傾向にあるためである。</a:t>
          </a:r>
        </a:p>
        <a:p>
          <a:r>
            <a:rPr kumimoji="1" lang="ja-JP" altLang="en-US" sz="1200">
              <a:latin typeface="ＭＳ Ｐゴシック" panose="020B0600070205080204" pitchFamily="50" charset="-128"/>
              <a:ea typeface="ＭＳ Ｐゴシック" panose="020B0600070205080204" pitchFamily="50" charset="-128"/>
            </a:rPr>
            <a:t>　今後も、地方公務員の定年延長制度や職員一人一人の多様な働き方等についても考慮していく必要があり、年齢構成の平準化等の中長期的な視点も踏まえて、定員管理を行っていく必要がある。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38644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36596"/>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10721</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38644</xdr:rowOff>
    </xdr:from>
    <xdr:to>
      <xdr:col>81</xdr:col>
      <xdr:colOff>133350</xdr:colOff>
      <xdr:row>67</xdr:row>
      <xdr:rowOff>38644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25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160988</xdr:rowOff>
    </xdr:from>
    <xdr:to>
      <xdr:col>81</xdr:col>
      <xdr:colOff>44450</xdr:colOff>
      <xdr:row>60</xdr:row>
      <xdr:rowOff>162137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47988"/>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61340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19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89263</xdr:rowOff>
    </xdr:from>
    <xdr:to>
      <xdr:col>81</xdr:col>
      <xdr:colOff>95250</xdr:colOff>
      <xdr:row>62</xdr:row>
      <xdr:rowOff>19413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149497</xdr:rowOff>
    </xdr:from>
    <xdr:to>
      <xdr:col>77</xdr:col>
      <xdr:colOff>44450</xdr:colOff>
      <xdr:row>60</xdr:row>
      <xdr:rowOff>160988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3649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75474</xdr:rowOff>
    </xdr:from>
    <xdr:to>
      <xdr:col>77</xdr:col>
      <xdr:colOff>95250</xdr:colOff>
      <xdr:row>62</xdr:row>
      <xdr:rowOff>5624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161851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20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140305</xdr:rowOff>
    </xdr:from>
    <xdr:to>
      <xdr:col>72</xdr:col>
      <xdr:colOff>203200</xdr:colOff>
      <xdr:row>60</xdr:row>
      <xdr:rowOff>149497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427305"/>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65133</xdr:rowOff>
    </xdr:from>
    <xdr:to>
      <xdr:col>73</xdr:col>
      <xdr:colOff>44450</xdr:colOff>
      <xdr:row>61</xdr:row>
      <xdr:rowOff>166733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151510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132262</xdr:rowOff>
    </xdr:from>
    <xdr:to>
      <xdr:col>68</xdr:col>
      <xdr:colOff>152400</xdr:colOff>
      <xdr:row>60</xdr:row>
      <xdr:rowOff>140305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419262"/>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107846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26065</xdr:rowOff>
    </xdr:from>
    <xdr:to>
      <xdr:col>64</xdr:col>
      <xdr:colOff>152400</xdr:colOff>
      <xdr:row>61</xdr:row>
      <xdr:rowOff>127665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112442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7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111337</xdr:rowOff>
    </xdr:from>
    <xdr:to>
      <xdr:col>81</xdr:col>
      <xdr:colOff>95250</xdr:colOff>
      <xdr:row>61</xdr:row>
      <xdr:rowOff>41487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127864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4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110188</xdr:rowOff>
    </xdr:from>
    <xdr:to>
      <xdr:col>77</xdr:col>
      <xdr:colOff>95250</xdr:colOff>
      <xdr:row>61</xdr:row>
      <xdr:rowOff>40338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9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50515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66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98697</xdr:rowOff>
    </xdr:from>
    <xdr:to>
      <xdr:col>73</xdr:col>
      <xdr:colOff>44450</xdr:colOff>
      <xdr:row>61</xdr:row>
      <xdr:rowOff>28847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89505</xdr:rowOff>
    </xdr:from>
    <xdr:to>
      <xdr:col>68</xdr:col>
      <xdr:colOff>203200</xdr:colOff>
      <xdr:row>61</xdr:row>
      <xdr:rowOff>19655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29832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81462</xdr:rowOff>
    </xdr:from>
    <xdr:to>
      <xdr:col>64</xdr:col>
      <xdr:colOff>152400</xdr:colOff>
      <xdr:row>61</xdr:row>
      <xdr:rowOff>11612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21789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実質公債費比率については、前年度と比較して</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ポイントの減少となった。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主な増要因として、分子では元利償還金の</a:t>
          </a:r>
          <a:r>
            <a:rPr kumimoji="1" lang="en-US" altLang="ja-JP" sz="1200">
              <a:latin typeface="ＭＳ Ｐゴシック" panose="020B0600070205080204" pitchFamily="50" charset="-128"/>
              <a:ea typeface="ＭＳ Ｐゴシック" panose="020B0600070205080204" pitchFamily="50" charset="-128"/>
            </a:rPr>
            <a:t>75</a:t>
          </a:r>
          <a:r>
            <a:rPr kumimoji="1" lang="ja-JP" altLang="en-US" sz="1200">
              <a:latin typeface="ＭＳ Ｐゴシック" panose="020B0600070205080204" pitchFamily="50" charset="-128"/>
              <a:ea typeface="ＭＳ Ｐゴシック" panose="020B0600070205080204" pitchFamily="50" charset="-128"/>
            </a:rPr>
            <a:t>百万円の減や公営企業に要する経費の財源とする地方債の償還の財源に充てたと認められる繰入金の</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百万円の減が挙げられ、分母では普通交付税額が</a:t>
          </a:r>
          <a:r>
            <a:rPr kumimoji="1" lang="en-US" altLang="ja-JP" sz="1200">
              <a:latin typeface="ＭＳ Ｐゴシック" panose="020B0600070205080204" pitchFamily="50" charset="-128"/>
              <a:ea typeface="ＭＳ Ｐゴシック" panose="020B0600070205080204" pitchFamily="50" charset="-128"/>
            </a:rPr>
            <a:t>204</a:t>
          </a:r>
          <a:r>
            <a:rPr kumimoji="1" lang="ja-JP" altLang="en-US" sz="1200">
              <a:latin typeface="ＭＳ Ｐゴシック" panose="020B0600070205080204" pitchFamily="50" charset="-128"/>
              <a:ea typeface="ＭＳ Ｐゴシック" panose="020B0600070205080204" pitchFamily="50" charset="-128"/>
            </a:rPr>
            <a:t>百万円の増となったことが影響している。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財政運営としては健全な状態であるが、今後も老朽化したインフラや公共施設の更新等を控えていることから、必要性・緊急性など優先順位を明確にした上で、事業化を行う必要がある。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111881</xdr:rowOff>
    </xdr:from>
    <xdr:to>
      <xdr:col>81</xdr:col>
      <xdr:colOff>44450</xdr:colOff>
      <xdr:row>44</xdr:row>
      <xdr:rowOff>119138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84081"/>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91215</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119138</xdr:rowOff>
    </xdr:from>
    <xdr:to>
      <xdr:col>81</xdr:col>
      <xdr:colOff>133350</xdr:colOff>
      <xdr:row>44</xdr:row>
      <xdr:rowOff>119138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26808</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602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111881</xdr:rowOff>
    </xdr:from>
    <xdr:to>
      <xdr:col>81</xdr:col>
      <xdr:colOff>133350</xdr:colOff>
      <xdr:row>36</xdr:row>
      <xdr:rowOff>111881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84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70455</xdr:rowOff>
    </xdr:from>
    <xdr:to>
      <xdr:col>81</xdr:col>
      <xdr:colOff>44450</xdr:colOff>
      <xdr:row>41</xdr:row>
      <xdr:rowOff>139398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6179800" y="7099905"/>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13201</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8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116417</xdr:rowOff>
    </xdr:from>
    <xdr:to>
      <xdr:col>77</xdr:col>
      <xdr:colOff>44450</xdr:colOff>
      <xdr:row>41</xdr:row>
      <xdr:rowOff>139398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7145867"/>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73979</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70455</xdr:rowOff>
    </xdr:from>
    <xdr:to>
      <xdr:col>72</xdr:col>
      <xdr:colOff>203200</xdr:colOff>
      <xdr:row>41</xdr:row>
      <xdr:rowOff>116417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70999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73979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24493</xdr:rowOff>
    </xdr:from>
    <xdr:to>
      <xdr:col>68</xdr:col>
      <xdr:colOff>152400</xdr:colOff>
      <xdr:row>41</xdr:row>
      <xdr:rowOff>70455</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705394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99181</xdr:rowOff>
    </xdr:from>
    <xdr:to>
      <xdr:col>64</xdr:col>
      <xdr:colOff>152400</xdr:colOff>
      <xdr:row>41</xdr:row>
      <xdr:rowOff>29331</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39508</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72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19655</xdr:rowOff>
    </xdr:from>
    <xdr:to>
      <xdr:col>81</xdr:col>
      <xdr:colOff>95250</xdr:colOff>
      <xdr:row>41</xdr:row>
      <xdr:rowOff>121255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163182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702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88598</xdr:rowOff>
    </xdr:from>
    <xdr:to>
      <xdr:col>77</xdr:col>
      <xdr:colOff>95250</xdr:colOff>
      <xdr:row>42</xdr:row>
      <xdr:rowOff>18748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3525</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204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65617</xdr:rowOff>
    </xdr:from>
    <xdr:to>
      <xdr:col>73</xdr:col>
      <xdr:colOff>44450</xdr:colOff>
      <xdr:row>41</xdr:row>
      <xdr:rowOff>167217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151994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19655</xdr:rowOff>
    </xdr:from>
    <xdr:to>
      <xdr:col>68</xdr:col>
      <xdr:colOff>203200</xdr:colOff>
      <xdr:row>41</xdr:row>
      <xdr:rowOff>121255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106032</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60070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将来負担比率については、前年度と比較して</a:t>
          </a:r>
          <a:r>
            <a:rPr kumimoji="1" lang="en-US" altLang="ja-JP" sz="1200">
              <a:latin typeface="ＭＳ Ｐゴシック" panose="020B0600070205080204" pitchFamily="50" charset="-128"/>
              <a:ea typeface="ＭＳ Ｐゴシック" panose="020B0600070205080204" pitchFamily="50" charset="-128"/>
            </a:rPr>
            <a:t>8.6</a:t>
          </a:r>
          <a:r>
            <a:rPr kumimoji="1" lang="ja-JP" altLang="en-US" sz="1200">
              <a:latin typeface="ＭＳ Ｐゴシック" panose="020B0600070205080204" pitchFamily="50" charset="-128"/>
              <a:ea typeface="ＭＳ Ｐゴシック" panose="020B0600070205080204" pitchFamily="50" charset="-128"/>
            </a:rPr>
            <a:t>ポイント増となり類似団体の平均値を大きく上回る結果となった。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主な要因としては、設立法人の負債額等負担見込額の</a:t>
          </a:r>
          <a:r>
            <a:rPr kumimoji="1" lang="en-US" altLang="ja-JP" sz="1200">
              <a:latin typeface="ＭＳ Ｐゴシック" panose="020B0600070205080204" pitchFamily="50" charset="-128"/>
              <a:ea typeface="ＭＳ Ｐゴシック" panose="020B0600070205080204" pitchFamily="50" charset="-128"/>
            </a:rPr>
            <a:t>607,863</a:t>
          </a:r>
          <a:r>
            <a:rPr kumimoji="1" lang="ja-JP" altLang="en-US" sz="1200">
              <a:latin typeface="ＭＳ Ｐゴシック" panose="020B0600070205080204" pitchFamily="50" charset="-128"/>
              <a:ea typeface="ＭＳ Ｐゴシック" panose="020B0600070205080204" pitchFamily="50" charset="-128"/>
            </a:rPr>
            <a:t>千円により将来負担額が増となったことと、充当可能基金が</a:t>
          </a:r>
          <a:r>
            <a:rPr kumimoji="1" lang="en-US" altLang="ja-JP" sz="1200">
              <a:latin typeface="ＭＳ Ｐゴシック" panose="020B0600070205080204" pitchFamily="50" charset="-128"/>
              <a:ea typeface="ＭＳ Ｐゴシック" panose="020B0600070205080204" pitchFamily="50" charset="-128"/>
            </a:rPr>
            <a:t>R4</a:t>
          </a:r>
          <a:r>
            <a:rPr kumimoji="1" lang="ja-JP" altLang="en-US" sz="1200">
              <a:latin typeface="ＭＳ Ｐゴシック" panose="020B0600070205080204" pitchFamily="50" charset="-128"/>
              <a:ea typeface="ＭＳ Ｐゴシック" panose="020B0600070205080204" pitchFamily="50" charset="-128"/>
            </a:rPr>
            <a:t>年度と比較すると</a:t>
          </a:r>
          <a:r>
            <a:rPr kumimoji="1" lang="en-US" altLang="ja-JP" sz="1200">
              <a:latin typeface="ＭＳ Ｐゴシック" panose="020B0600070205080204" pitchFamily="50" charset="-128"/>
              <a:ea typeface="ＭＳ Ｐゴシック" panose="020B0600070205080204" pitchFamily="50" charset="-128"/>
            </a:rPr>
            <a:t>510,256</a:t>
          </a:r>
          <a:r>
            <a:rPr kumimoji="1" lang="ja-JP" altLang="en-US" sz="1200">
              <a:latin typeface="ＭＳ Ｐゴシック" panose="020B0600070205080204" pitchFamily="50" charset="-128"/>
              <a:ea typeface="ＭＳ Ｐゴシック" panose="020B0600070205080204" pitchFamily="50" charset="-128"/>
            </a:rPr>
            <a:t>千円減となったことによるものである。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今後これ以上、比率が上昇しないよう財政の健全化に努めていく。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00000000-0008-0000-0300-0000B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37374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7018000" y="2313214"/>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9451</xdr:rowOff>
    </xdr:from>
    <xdr:ext cx="762000" cy="259045"/>
    <xdr:sp macro="" textlink="">
      <xdr:nvSpPr>
        <xdr:cNvPr id="446" name="将来負担の状況最小値テキスト">
          <a:extLst>
            <a:ext uri="{FF2B5EF4-FFF2-40B4-BE49-F238E27FC236}">
              <a16:creationId xmlns:a16="http://schemas.microsoft.com/office/drawing/2014/main" id="{00000000-0008-0000-0300-0000BE010000}"/>
            </a:ext>
          </a:extLst>
        </xdr:cNvPr>
        <xdr:cNvSpPr txBox="1"/>
      </xdr:nvSpPr>
      <xdr:spPr>
        <a:xfrm>
          <a:off x="17106900" y="378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37374</xdr:rowOff>
    </xdr:from>
    <xdr:to>
      <xdr:col>81</xdr:col>
      <xdr:colOff>133350</xdr:colOff>
      <xdr:row>22</xdr:row>
      <xdr:rowOff>37374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380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a:extLst>
            <a:ext uri="{FF2B5EF4-FFF2-40B4-BE49-F238E27FC236}">
              <a16:creationId xmlns:a16="http://schemas.microsoft.com/office/drawing/2014/main" id="{00000000-0008-0000-0300-0000C0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19776</xdr:rowOff>
    </xdr:from>
    <xdr:to>
      <xdr:col>81</xdr:col>
      <xdr:colOff>44450</xdr:colOff>
      <xdr:row>14</xdr:row>
      <xdr:rowOff>118594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179800" y="2420076"/>
          <a:ext cx="838200" cy="9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38160</xdr:rowOff>
    </xdr:from>
    <xdr:to>
      <xdr:col>81</xdr:col>
      <xdr:colOff>95250</xdr:colOff>
      <xdr:row>13</xdr:row>
      <xdr:rowOff>139760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19776</xdr:rowOff>
    </xdr:from>
    <xdr:to>
      <xdr:col>77</xdr:col>
      <xdr:colOff>44450</xdr:colOff>
      <xdr:row>14</xdr:row>
      <xdr:rowOff>33564</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5290800" y="2420076"/>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79526</xdr:rowOff>
    </xdr:from>
    <xdr:to>
      <xdr:col>77</xdr:col>
      <xdr:colOff>95250</xdr:colOff>
      <xdr:row>14</xdr:row>
      <xdr:rowOff>9676</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129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19853</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07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33564</xdr:rowOff>
    </xdr:from>
    <xdr:to>
      <xdr:col>72</xdr:col>
      <xdr:colOff>203200</xdr:colOff>
      <xdr:row>14</xdr:row>
      <xdr:rowOff>91017</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4401800" y="2433864"/>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80433</xdr:rowOff>
    </xdr:from>
    <xdr:to>
      <xdr:col>73</xdr:col>
      <xdr:colOff>44450</xdr:colOff>
      <xdr:row>15</xdr:row>
      <xdr:rowOff>10583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5240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166810</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909800" y="256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87812</xdr:rowOff>
    </xdr:from>
    <xdr:to>
      <xdr:col>68</xdr:col>
      <xdr:colOff>152400</xdr:colOff>
      <xdr:row>14</xdr:row>
      <xdr:rowOff>91017</xdr:rowOff>
    </xdr:to>
    <xdr:cxnSp macro="">
      <xdr:nvCxnSpPr>
        <xdr:cNvPr id="459" name="直線コネクタ 458">
          <a:extLst>
            <a:ext uri="{FF2B5EF4-FFF2-40B4-BE49-F238E27FC236}">
              <a16:creationId xmlns:a16="http://schemas.microsoft.com/office/drawing/2014/main" id="{00000000-0008-0000-0300-0000CB010000}"/>
            </a:ext>
          </a:extLst>
        </xdr:cNvPr>
        <xdr:cNvCxnSpPr/>
      </xdr:nvCxnSpPr>
      <xdr:spPr>
        <a:xfrm>
          <a:off x="13512800" y="2316662"/>
          <a:ext cx="889000" cy="17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10100</xdr:rowOff>
    </xdr:from>
    <xdr:to>
      <xdr:col>68</xdr:col>
      <xdr:colOff>203200</xdr:colOff>
      <xdr:row>15</xdr:row>
      <xdr:rowOff>111700</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4351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96477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6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122948</xdr:rowOff>
    </xdr:from>
    <xdr:to>
      <xdr:col>64</xdr:col>
      <xdr:colOff>152400</xdr:colOff>
      <xdr:row>15</xdr:row>
      <xdr:rowOff>53098</xdr:rowOff>
    </xdr:to>
    <xdr:sp macro="" textlink="">
      <xdr:nvSpPr>
        <xdr:cNvPr id="462" name="フローチャート: 判断 461">
          <a:extLst>
            <a:ext uri="{FF2B5EF4-FFF2-40B4-BE49-F238E27FC236}">
              <a16:creationId xmlns:a16="http://schemas.microsoft.com/office/drawing/2014/main" id="{00000000-0008-0000-0300-0000CE010000}"/>
            </a:ext>
          </a:extLst>
        </xdr:cNvPr>
        <xdr:cNvSpPr/>
      </xdr:nvSpPr>
      <xdr:spPr>
        <a:xfrm>
          <a:off x="13462000" y="252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37875</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60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67794</xdr:rowOff>
    </xdr:from>
    <xdr:to>
      <xdr:col>81</xdr:col>
      <xdr:colOff>95250</xdr:colOff>
      <xdr:row>14</xdr:row>
      <xdr:rowOff>169394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967200" y="246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39871</xdr:rowOff>
    </xdr:from>
    <xdr:ext cx="762000" cy="259045"/>
    <xdr:sp macro="" textlink="">
      <xdr:nvSpPr>
        <xdr:cNvPr id="470" name="将来負担の状況該当値テキスト">
          <a:extLst>
            <a:ext uri="{FF2B5EF4-FFF2-40B4-BE49-F238E27FC236}">
              <a16:creationId xmlns:a16="http://schemas.microsoft.com/office/drawing/2014/main" id="{00000000-0008-0000-0300-0000D6010000}"/>
            </a:ext>
          </a:extLst>
        </xdr:cNvPr>
        <xdr:cNvSpPr txBox="1"/>
      </xdr:nvSpPr>
      <xdr:spPr>
        <a:xfrm>
          <a:off x="17106900" y="2440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140426</xdr:rowOff>
    </xdr:from>
    <xdr:to>
      <xdr:col>77</xdr:col>
      <xdr:colOff>95250</xdr:colOff>
      <xdr:row>14</xdr:row>
      <xdr:rowOff>70576</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6129000" y="236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55353</xdr:rowOff>
    </xdr:from>
    <xdr:ext cx="7366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5798800" y="245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154214</xdr:rowOff>
    </xdr:from>
    <xdr:to>
      <xdr:col>73</xdr:col>
      <xdr:colOff>44450</xdr:colOff>
      <xdr:row>14</xdr:row>
      <xdr:rowOff>84364</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5240000" y="23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94541</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909800" y="215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40217</xdr:rowOff>
    </xdr:from>
    <xdr:to>
      <xdr:col>68</xdr:col>
      <xdr:colOff>203200</xdr:colOff>
      <xdr:row>14</xdr:row>
      <xdr:rowOff>141817</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43510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151994</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4020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37012</xdr:rowOff>
    </xdr:from>
    <xdr:to>
      <xdr:col>64</xdr:col>
      <xdr:colOff>152400</xdr:colOff>
      <xdr:row>13</xdr:row>
      <xdr:rowOff>138612</xdr:rowOff>
    </xdr:to>
    <xdr:sp macro="" textlink="">
      <xdr:nvSpPr>
        <xdr:cNvPr id="477" name="楕円 476">
          <a:extLst>
            <a:ext uri="{FF2B5EF4-FFF2-40B4-BE49-F238E27FC236}">
              <a16:creationId xmlns:a16="http://schemas.microsoft.com/office/drawing/2014/main" id="{00000000-0008-0000-0300-0000DD010000}"/>
            </a:ext>
          </a:extLst>
        </xdr:cNvPr>
        <xdr:cNvSpPr/>
      </xdr:nvSpPr>
      <xdr:spPr>
        <a:xfrm>
          <a:off x="13462000" y="2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148789</xdr:rowOff>
    </xdr:from>
    <xdr:ext cx="762000" cy="259045"/>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13131800" y="2034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63,537
62,248
152.60
36,500,011
35,213,084
1,132,425
18,456,358
30,372,735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latin typeface="ＭＳ Ｐゴシック" panose="020B0600070205080204" pitchFamily="50" charset="-128"/>
              <a:ea typeface="ＭＳ Ｐゴシック" panose="020B0600070205080204" pitchFamily="50" charset="-128"/>
            </a:rPr>
            <a:t>　経常一般人件費は</a:t>
          </a:r>
          <a:r>
            <a:rPr kumimoji="1" lang="en-US" altLang="ja-JP" sz="1200" baseline="0">
              <a:latin typeface="ＭＳ Ｐゴシック" panose="020B0600070205080204" pitchFamily="50" charset="-128"/>
              <a:ea typeface="ＭＳ Ｐゴシック" panose="020B0600070205080204" pitchFamily="50" charset="-128"/>
            </a:rPr>
            <a:t>173</a:t>
          </a:r>
          <a:r>
            <a:rPr kumimoji="1" lang="ja-JP" altLang="en-US" sz="1200" baseline="0">
              <a:latin typeface="ＭＳ Ｐゴシック" panose="020B0600070205080204" pitchFamily="50" charset="-128"/>
              <a:ea typeface="ＭＳ Ｐゴシック" panose="020B0600070205080204" pitchFamily="50" charset="-128"/>
            </a:rPr>
            <a:t>百万の減となっている、</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常勤職員の給与等は増となっているが、定年延長に伴う退職負担金の減が影響し、前年度から</a:t>
          </a:r>
          <a:r>
            <a:rPr kumimoji="1" lang="en-US" altLang="ja-JP" sz="1200" baseline="0">
              <a:latin typeface="ＭＳ Ｐゴシック" panose="020B0600070205080204" pitchFamily="50" charset="-128"/>
              <a:ea typeface="ＭＳ Ｐゴシック" panose="020B0600070205080204" pitchFamily="50" charset="-128"/>
            </a:rPr>
            <a:t>1</a:t>
          </a:r>
          <a:r>
            <a:rPr kumimoji="1" lang="ja-JP" altLang="en-US" sz="1200" baseline="0">
              <a:latin typeface="ＭＳ Ｐゴシック" panose="020B0600070205080204" pitchFamily="50" charset="-128"/>
              <a:ea typeface="ＭＳ Ｐゴシック" panose="020B0600070205080204" pitchFamily="50" charset="-128"/>
            </a:rPr>
            <a:t>ポイント引き下げる形となった。</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定年は２年に</a:t>
          </a:r>
          <a:r>
            <a:rPr kumimoji="1" lang="en-US" altLang="ja-JP" sz="1200" baseline="0">
              <a:latin typeface="ＭＳ Ｐゴシック" panose="020B0600070205080204" pitchFamily="50" charset="-128"/>
              <a:ea typeface="ＭＳ Ｐゴシック" panose="020B0600070205080204" pitchFamily="50" charset="-128"/>
            </a:rPr>
            <a:t>1</a:t>
          </a:r>
          <a:r>
            <a:rPr kumimoji="1" lang="ja-JP" altLang="en-US" sz="1200" baseline="0">
              <a:latin typeface="ＭＳ Ｐゴシック" panose="020B0600070205080204" pitchFamily="50" charset="-128"/>
              <a:ea typeface="ＭＳ Ｐゴシック" panose="020B0600070205080204" pitchFamily="50" charset="-128"/>
            </a:rPr>
            <a:t>歳ずつ引き上げられ、退職手当負担金も隔年で増減する見込みのため、今後も適正な人員配置を行い人件費の抑制を図る必要がある。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40</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54610</xdr:rowOff>
    </xdr:from>
    <xdr:to>
      <xdr:col>24</xdr:col>
      <xdr:colOff>25400</xdr:colOff>
      <xdr:row>35</xdr:row>
      <xdr:rowOff>130810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553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78757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85090</xdr:rowOff>
    </xdr:from>
    <xdr:to>
      <xdr:col>19</xdr:col>
      <xdr:colOff>187325</xdr:colOff>
      <xdr:row>35</xdr:row>
      <xdr:rowOff>130810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858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85090</xdr:rowOff>
    </xdr:from>
    <xdr:to>
      <xdr:col>15</xdr:col>
      <xdr:colOff>98425</xdr:colOff>
      <xdr:row>36</xdr:row>
      <xdr:rowOff>5080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85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168910</xdr:rowOff>
    </xdr:from>
    <xdr:to>
      <xdr:col>11</xdr:col>
      <xdr:colOff>9525</xdr:colOff>
      <xdr:row>36</xdr:row>
      <xdr:rowOff>5080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69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26670</xdr:rowOff>
    </xdr:from>
    <xdr:to>
      <xdr:col>11</xdr:col>
      <xdr:colOff>60325</xdr:colOff>
      <xdr:row>37</xdr:row>
      <xdr:rowOff>128270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3810</xdr:rowOff>
    </xdr:from>
    <xdr:to>
      <xdr:col>24</xdr:col>
      <xdr:colOff>76200</xdr:colOff>
      <xdr:row>35</xdr:row>
      <xdr:rowOff>105410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20337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20337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49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34290</xdr:rowOff>
    </xdr:from>
    <xdr:to>
      <xdr:col>15</xdr:col>
      <xdr:colOff>149225</xdr:colOff>
      <xdr:row>35</xdr:row>
      <xdr:rowOff>135890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146067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118110</xdr:rowOff>
    </xdr:from>
    <xdr:to>
      <xdr:col>6</xdr:col>
      <xdr:colOff>171450</xdr:colOff>
      <xdr:row>36</xdr:row>
      <xdr:rowOff>48260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58437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物件費については、経常一般物件費は</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百万円の減となり、比率としても</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ポイント減少することとなった。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主な要因としては、前年度まで指定管理で運営していた施設を直営に切り替えたことで、経費削減につながったためである。</a:t>
          </a:r>
        </a:p>
        <a:p>
          <a:r>
            <a:rPr kumimoji="1" lang="ja-JP" altLang="en-US" sz="1300">
              <a:latin typeface="ＭＳ Ｐゴシック" panose="020B0600070205080204" pitchFamily="50" charset="-128"/>
              <a:ea typeface="ＭＳ Ｐゴシック" panose="020B0600070205080204" pitchFamily="50" charset="-128"/>
            </a:rPr>
            <a:t>　しかし、今後も物価高騰の影響により各種行政経費の増加が見込まれるため、徹底した事務事業の見直しを行い、適切な行財政運営を行う必要がある。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152400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098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67327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152400</xdr:rowOff>
    </xdr:from>
    <xdr:to>
      <xdr:col>82</xdr:col>
      <xdr:colOff>196850</xdr:colOff>
      <xdr:row>12</xdr:row>
      <xdr:rowOff>152400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0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14</xdr:row>
      <xdr:rowOff>139700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27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14</xdr:row>
      <xdr:rowOff>139700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27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63500</xdr:rowOff>
    </xdr:from>
    <xdr:to>
      <xdr:col>73</xdr:col>
      <xdr:colOff>180975</xdr:colOff>
      <xdr:row>14</xdr:row>
      <xdr:rowOff>127000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63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120650</xdr:rowOff>
    </xdr:from>
    <xdr:to>
      <xdr:col>74</xdr:col>
      <xdr:colOff>31750</xdr:colOff>
      <xdr:row>16</xdr:row>
      <xdr:rowOff>50800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63500</xdr:rowOff>
    </xdr:from>
    <xdr:to>
      <xdr:col>69</xdr:col>
      <xdr:colOff>92075</xdr:colOff>
      <xdr:row>14</xdr:row>
      <xdr:rowOff>88900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63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12700</xdr:rowOff>
    </xdr:from>
    <xdr:to>
      <xdr:col>69</xdr:col>
      <xdr:colOff>142875</xdr:colOff>
      <xdr:row>16</xdr:row>
      <xdr:rowOff>114300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99077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165100</xdr:rowOff>
    </xdr:from>
    <xdr:to>
      <xdr:col>65</xdr:col>
      <xdr:colOff>53975</xdr:colOff>
      <xdr:row>17</xdr:row>
      <xdr:rowOff>95250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80027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92727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88900</xdr:rowOff>
    </xdr:from>
    <xdr:to>
      <xdr:col>78</xdr:col>
      <xdr:colOff>120650</xdr:colOff>
      <xdr:row>15</xdr:row>
      <xdr:rowOff>19050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29227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5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xdr:rowOff>
    </xdr:from>
    <xdr:to>
      <xdr:col>69</xdr:col>
      <xdr:colOff>142875</xdr:colOff>
      <xdr:row>14</xdr:row>
      <xdr:rowOff>114300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124477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38100</xdr:rowOff>
    </xdr:from>
    <xdr:to>
      <xdr:col>65</xdr:col>
      <xdr:colOff>53975</xdr:colOff>
      <xdr:row>14</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149877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扶助費については、前年度と比較して</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12.4</a:t>
          </a:r>
          <a:r>
            <a:rPr kumimoji="1" lang="ja-JP" altLang="en-US" sz="1200">
              <a:latin typeface="ＭＳ Ｐゴシック" panose="020B0600070205080204" pitchFamily="50" charset="-128"/>
              <a:ea typeface="ＭＳ Ｐゴシック" panose="020B0600070205080204" pitchFamily="50" charset="-128"/>
            </a:rPr>
            <a:t>ポイントとなった。この数値は、全国平均及び熊本県平均は下回っているものの、類似団体平均は直近</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年間は全て上回っている状況である。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介護給付・訓練等給付事業などが主な要因であり、多くの事業で軒並み増額となっており、今後も増額傾向が見込まれる。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97282</xdr:rowOff>
    </xdr:from>
    <xdr:to>
      <xdr:col>24</xdr:col>
      <xdr:colOff>25400</xdr:colOff>
      <xdr:row>61</xdr:row>
      <xdr:rowOff>124714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84132"/>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12209</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2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97282</xdr:rowOff>
    </xdr:from>
    <xdr:to>
      <xdr:col>24</xdr:col>
      <xdr:colOff>114300</xdr:colOff>
      <xdr:row>53</xdr:row>
      <xdr:rowOff>97282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168148</xdr:rowOff>
    </xdr:from>
    <xdr:to>
      <xdr:col>24</xdr:col>
      <xdr:colOff>25400</xdr:colOff>
      <xdr:row>57</xdr:row>
      <xdr:rowOff>60706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7693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113301</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71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96774</xdr:rowOff>
    </xdr:from>
    <xdr:to>
      <xdr:col>24</xdr:col>
      <xdr:colOff>76200</xdr:colOff>
      <xdr:row>56</xdr:row>
      <xdr:rowOff>26924</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131572</xdr:rowOff>
    </xdr:from>
    <xdr:to>
      <xdr:col>19</xdr:col>
      <xdr:colOff>187325</xdr:colOff>
      <xdr:row>56</xdr:row>
      <xdr:rowOff>168148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327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69342</xdr:rowOff>
    </xdr:from>
    <xdr:to>
      <xdr:col>20</xdr:col>
      <xdr:colOff>38100</xdr:colOff>
      <xdr:row>55</xdr:row>
      <xdr:rowOff>170942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9669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67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122428</xdr:rowOff>
    </xdr:from>
    <xdr:to>
      <xdr:col>15</xdr:col>
      <xdr:colOff>98425</xdr:colOff>
      <xdr:row>56</xdr:row>
      <xdr:rowOff>131572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7236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51054</xdr:rowOff>
    </xdr:from>
    <xdr:to>
      <xdr:col>15</xdr:col>
      <xdr:colOff>149225</xdr:colOff>
      <xdr:row>55</xdr:row>
      <xdr:rowOff>152654</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162831</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122428</xdr:rowOff>
    </xdr:from>
    <xdr:to>
      <xdr:col>11</xdr:col>
      <xdr:colOff>9525</xdr:colOff>
      <xdr:row>57</xdr:row>
      <xdr:rowOff>78994</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7236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151638</xdr:rowOff>
    </xdr:from>
    <xdr:to>
      <xdr:col>11</xdr:col>
      <xdr:colOff>60325</xdr:colOff>
      <xdr:row>56</xdr:row>
      <xdr:rowOff>81788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91965</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62484</xdr:rowOff>
    </xdr:from>
    <xdr:to>
      <xdr:col>6</xdr:col>
      <xdr:colOff>171450</xdr:colOff>
      <xdr:row>56</xdr:row>
      <xdr:rowOff>164084</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2811</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9906</xdr:rowOff>
    </xdr:from>
    <xdr:to>
      <xdr:col>24</xdr:col>
      <xdr:colOff>76200</xdr:colOff>
      <xdr:row>57</xdr:row>
      <xdr:rowOff>111506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153433</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117348</xdr:rowOff>
    </xdr:from>
    <xdr:to>
      <xdr:col>20</xdr:col>
      <xdr:colOff>38100</xdr:colOff>
      <xdr:row>57</xdr:row>
      <xdr:rowOff>47498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32275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04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80772</xdr:rowOff>
    </xdr:from>
    <xdr:to>
      <xdr:col>15</xdr:col>
      <xdr:colOff>149225</xdr:colOff>
      <xdr:row>57</xdr:row>
      <xdr:rowOff>10922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167149</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76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71628</xdr:rowOff>
    </xdr:from>
    <xdr:to>
      <xdr:col>11</xdr:col>
      <xdr:colOff>60325</xdr:colOff>
      <xdr:row>57</xdr:row>
      <xdr:rowOff>1778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158005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75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28194</xdr:rowOff>
    </xdr:from>
    <xdr:to>
      <xdr:col>6</xdr:col>
      <xdr:colOff>171450</xdr:colOff>
      <xdr:row>57</xdr:row>
      <xdr:rowOff>129794</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114571</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その他に係る経常収支比率については、繰出金において、介護保険事業会計繰出金や後期高齢者医療療養給付費負担金の増となったため、</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ポイント増加することとなった。</a:t>
          </a:r>
        </a:p>
        <a:p>
          <a:r>
            <a:rPr kumimoji="1" lang="ja-JP" altLang="en-US" sz="1200">
              <a:latin typeface="ＭＳ Ｐゴシック" panose="020B0600070205080204" pitchFamily="50" charset="-128"/>
              <a:ea typeface="ＭＳ Ｐゴシック" panose="020B0600070205080204" pitchFamily="50" charset="-128"/>
            </a:rPr>
            <a:t>　今後も、高齢化の進展による影響で社会保障関係経費の伸びが見込まれることから国保、後期、介護特別会計への繰出金も増加が想定される。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107950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89852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80027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107950</xdr:rowOff>
    </xdr:from>
    <xdr:to>
      <xdr:col>82</xdr:col>
      <xdr:colOff>196850</xdr:colOff>
      <xdr:row>60</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xdr:rowOff>
    </xdr:from>
    <xdr:to>
      <xdr:col>82</xdr:col>
      <xdr:colOff>107950</xdr:colOff>
      <xdr:row>59</xdr:row>
      <xdr:rowOff>50800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10128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69850</xdr:rowOff>
    </xdr:from>
    <xdr:to>
      <xdr:col>78</xdr:col>
      <xdr:colOff>69850</xdr:colOff>
      <xdr:row>59</xdr:row>
      <xdr:rowOff>12700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0139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19050</xdr:rowOff>
    </xdr:from>
    <xdr:to>
      <xdr:col>78</xdr:col>
      <xdr:colOff>120650</xdr:colOff>
      <xdr:row>56</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130827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69850</xdr:rowOff>
    </xdr:from>
    <xdr:to>
      <xdr:col>73</xdr:col>
      <xdr:colOff>180975</xdr:colOff>
      <xdr:row>59</xdr:row>
      <xdr:rowOff>50800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10013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133350</xdr:rowOff>
    </xdr:from>
    <xdr:to>
      <xdr:col>74</xdr:col>
      <xdr:colOff>31750</xdr:colOff>
      <xdr:row>56</xdr:row>
      <xdr:rowOff>63500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50800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10128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19050</xdr:rowOff>
    </xdr:from>
    <xdr:to>
      <xdr:col>69</xdr:col>
      <xdr:colOff>142875</xdr:colOff>
      <xdr:row>56</xdr:row>
      <xdr:rowOff>120650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130827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19050</xdr:rowOff>
    </xdr:from>
    <xdr:to>
      <xdr:col>65</xdr:col>
      <xdr:colOff>53975</xdr:colOff>
      <xdr:row>58</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143527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133350</xdr:rowOff>
    </xdr:from>
    <xdr:to>
      <xdr:col>78</xdr:col>
      <xdr:colOff>120650</xdr:colOff>
      <xdr:row>59</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19050</xdr:rowOff>
    </xdr:from>
    <xdr:to>
      <xdr:col>74</xdr:col>
      <xdr:colOff>31750</xdr:colOff>
      <xdr:row>58</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105427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0</xdr:rowOff>
    </xdr:from>
    <xdr:to>
      <xdr:col>69</xdr:col>
      <xdr:colOff>142875</xdr:colOff>
      <xdr:row>59</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133350</xdr:rowOff>
    </xdr:from>
    <xdr:to>
      <xdr:col>65</xdr:col>
      <xdr:colOff>53975</xdr:colOff>
      <xdr:row>59</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類似団体の平均を例年大きく上回る要因としては、一部事務組合や公営企業会計への負担金・補助金が高額であるためである。</a:t>
          </a:r>
        </a:p>
        <a:p>
          <a:r>
            <a:rPr kumimoji="1" lang="ja-JP" altLang="en-US" sz="1200">
              <a:latin typeface="ＭＳ Ｐゴシック" panose="020B0600070205080204" pitchFamily="50" charset="-128"/>
              <a:ea typeface="ＭＳ Ｐゴシック" panose="020B0600070205080204" pitchFamily="50" charset="-128"/>
            </a:rPr>
            <a:t>　補助費等の比率としては</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ポイント増加となり、これは一部事務組合への負担金が増となったことが要因である。</a:t>
          </a:r>
        </a:p>
        <a:p>
          <a:r>
            <a:rPr kumimoji="1" lang="ja-JP" altLang="en-US" sz="1200">
              <a:latin typeface="ＭＳ Ｐゴシック" panose="020B0600070205080204" pitchFamily="50" charset="-128"/>
              <a:ea typeface="ＭＳ Ｐゴシック" panose="020B0600070205080204" pitchFamily="50" charset="-128"/>
            </a:rPr>
            <a:t>　今後は、一部事務組合の所管であるごみ処理施設やし尿処理施設等の老朽化に伴う維持管理費の増が想定されるため、これまで同様高い水準で推移するものと見込まれる。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88138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78713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21844</xdr:rowOff>
    </xdr:from>
    <xdr:to>
      <xdr:col>82</xdr:col>
      <xdr:colOff>107950</xdr:colOff>
      <xdr:row>38</xdr:row>
      <xdr:rowOff>49276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5369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17272</xdr:rowOff>
    </xdr:from>
    <xdr:to>
      <xdr:col>78</xdr:col>
      <xdr:colOff>69850</xdr:colOff>
      <xdr:row>38</xdr:row>
      <xdr:rowOff>21844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5323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17272</xdr:rowOff>
    </xdr:from>
    <xdr:to>
      <xdr:col>73</xdr:col>
      <xdr:colOff>180975</xdr:colOff>
      <xdr:row>38</xdr:row>
      <xdr:rowOff>40132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5323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53340</xdr:rowOff>
    </xdr:from>
    <xdr:to>
      <xdr:col>74</xdr:col>
      <xdr:colOff>31750</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165117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40132</xdr:rowOff>
    </xdr:from>
    <xdr:to>
      <xdr:col>69</xdr:col>
      <xdr:colOff>92075</xdr:colOff>
      <xdr:row>38</xdr:row>
      <xdr:rowOff>49276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5552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169926</xdr:rowOff>
    </xdr:from>
    <xdr:to>
      <xdr:col>82</xdr:col>
      <xdr:colOff>158750</xdr:colOff>
      <xdr:row>38</xdr:row>
      <xdr:rowOff>100076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142003</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142494</xdr:rowOff>
    </xdr:from>
    <xdr:to>
      <xdr:col>78</xdr:col>
      <xdr:colOff>120650</xdr:colOff>
      <xdr:row>38</xdr:row>
      <xdr:rowOff>72644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57421</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57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137922</xdr:rowOff>
    </xdr:from>
    <xdr:to>
      <xdr:col>74</xdr:col>
      <xdr:colOff>31750</xdr:colOff>
      <xdr:row>38</xdr:row>
      <xdr:rowOff>68072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52849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160782</xdr:rowOff>
    </xdr:from>
    <xdr:to>
      <xdr:col>69</xdr:col>
      <xdr:colOff>142875</xdr:colOff>
      <xdr:row>38</xdr:row>
      <xdr:rowOff>90932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75709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169926</xdr:rowOff>
    </xdr:from>
    <xdr:to>
      <xdr:col>65</xdr:col>
      <xdr:colOff>53975</xdr:colOff>
      <xdr:row>38</xdr:row>
      <xdr:rowOff>100076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84853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公債費については、経常一般公債費は</a:t>
          </a:r>
          <a:r>
            <a:rPr kumimoji="1" lang="en-US" altLang="ja-JP" sz="1200">
              <a:latin typeface="ＭＳ Ｐゴシック" panose="020B0600070205080204" pitchFamily="50" charset="-128"/>
              <a:ea typeface="ＭＳ Ｐゴシック" panose="020B0600070205080204" pitchFamily="50" charset="-128"/>
            </a:rPr>
            <a:t>76</a:t>
          </a:r>
          <a:r>
            <a:rPr kumimoji="1" lang="ja-JP" altLang="en-US" sz="1200">
              <a:latin typeface="ＭＳ Ｐゴシック" panose="020B0600070205080204" pitchFamily="50" charset="-128"/>
              <a:ea typeface="ＭＳ Ｐゴシック" panose="020B0600070205080204" pitchFamily="50" charset="-128"/>
            </a:rPr>
            <a:t>百万円の減となり、比率も</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ポイント減少した。</a:t>
          </a:r>
        </a:p>
        <a:p>
          <a:r>
            <a:rPr kumimoji="1" lang="ja-JP" altLang="en-US" sz="1200">
              <a:latin typeface="ＭＳ Ｐゴシック" panose="020B0600070205080204" pitchFamily="50" charset="-128"/>
              <a:ea typeface="ＭＳ Ｐゴシック" panose="020B0600070205080204" pitchFamily="50" charset="-128"/>
            </a:rPr>
            <a:t>　要因としては、合併特例債は返済のピークを過ぎ、全体の返済額も減少しているためであるが、今後も老朽化したインフラや学校、公共施設の更新を控えているため、同程度の水準で推移すると見込まれる。公債費は、投資的経費が増加するほど比率に影響してくるため、公共施設等総合管理計画のマネジメント方針を遵守し、後年度の公債費を抑制していく必要があ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82</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471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156227</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404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12700</xdr:rowOff>
    </xdr:from>
    <xdr:to>
      <xdr:col>24</xdr:col>
      <xdr:colOff>114300</xdr:colOff>
      <xdr:row>82</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4071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88900</xdr:rowOff>
    </xdr:from>
    <xdr:to>
      <xdr:col>24</xdr:col>
      <xdr:colOff>25400</xdr:colOff>
      <xdr:row>78</xdr:row>
      <xdr:rowOff>152400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4620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124477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5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107950</xdr:rowOff>
    </xdr:from>
    <xdr:to>
      <xdr:col>24</xdr:col>
      <xdr:colOff>76200</xdr:colOff>
      <xdr:row>78</xdr:row>
      <xdr:rowOff>38100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30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127000</xdr:rowOff>
    </xdr:from>
    <xdr:to>
      <xdr:col>19</xdr:col>
      <xdr:colOff>187325</xdr:colOff>
      <xdr:row>78</xdr:row>
      <xdr:rowOff>152400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500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133350</xdr:rowOff>
    </xdr:from>
    <xdr:to>
      <xdr:col>20</xdr:col>
      <xdr:colOff>38100</xdr:colOff>
      <xdr:row>78</xdr:row>
      <xdr:rowOff>63500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73677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127000</xdr:rowOff>
    </xdr:from>
    <xdr:to>
      <xdr:col>15</xdr:col>
      <xdr:colOff>98425</xdr:colOff>
      <xdr:row>79</xdr:row>
      <xdr:rowOff>133350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5001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57150</xdr:rowOff>
    </xdr:from>
    <xdr:to>
      <xdr:col>15</xdr:col>
      <xdr:colOff>149225</xdr:colOff>
      <xdr:row>77</xdr:row>
      <xdr:rowOff>158750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31750</xdr:rowOff>
    </xdr:from>
    <xdr:to>
      <xdr:col>11</xdr:col>
      <xdr:colOff>9525</xdr:colOff>
      <xdr:row>79</xdr:row>
      <xdr:rowOff>133350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320800" y="13576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44450</xdr:rowOff>
    </xdr:from>
    <xdr:to>
      <xdr:col>11</xdr:col>
      <xdr:colOff>60325</xdr:colOff>
      <xdr:row>77</xdr:row>
      <xdr:rowOff>146050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156227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44450</xdr:rowOff>
    </xdr:from>
    <xdr:to>
      <xdr:col>6</xdr:col>
      <xdr:colOff>171450</xdr:colOff>
      <xdr:row>77</xdr:row>
      <xdr:rowOff>146050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156227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38100</xdr:rowOff>
    </xdr:from>
    <xdr:to>
      <xdr:col>24</xdr:col>
      <xdr:colOff>76200</xdr:colOff>
      <xdr:row>78</xdr:row>
      <xdr:rowOff>139700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10177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101600</xdr:rowOff>
    </xdr:from>
    <xdr:to>
      <xdr:col>20</xdr:col>
      <xdr:colOff>38100</xdr:colOff>
      <xdr:row>79</xdr:row>
      <xdr:rowOff>31750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16527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56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76200</xdr:rowOff>
    </xdr:from>
    <xdr:to>
      <xdr:col>15</xdr:col>
      <xdr:colOff>149225</xdr:colOff>
      <xdr:row>79</xdr:row>
      <xdr:rowOff>6350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162577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82550</xdr:rowOff>
    </xdr:from>
    <xdr:to>
      <xdr:col>11</xdr:col>
      <xdr:colOff>60325</xdr:colOff>
      <xdr:row>80</xdr:row>
      <xdr:rowOff>12700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168927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71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152400</xdr:rowOff>
    </xdr:from>
    <xdr:to>
      <xdr:col>6</xdr:col>
      <xdr:colOff>171450</xdr:colOff>
      <xdr:row>79</xdr:row>
      <xdr:rowOff>82550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67327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公債費以外の経常収支比率については、前年度と比較して</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ポイントの増加となった。増加の主な要因としては、扶助費や補助費等の増加によるものである。</a:t>
          </a:r>
        </a:p>
        <a:p>
          <a:r>
            <a:rPr kumimoji="1" lang="ja-JP" altLang="en-US" sz="1200">
              <a:latin typeface="ＭＳ Ｐゴシック" panose="020B0600070205080204" pitchFamily="50" charset="-128"/>
              <a:ea typeface="ＭＳ Ｐゴシック" panose="020B0600070205080204" pitchFamily="50" charset="-128"/>
            </a:rPr>
            <a:t>　類似団体の平均値と比較しても、直近</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年間は全て上回っている状況であり、</a:t>
          </a:r>
          <a:r>
            <a:rPr kumimoji="1" lang="en-US" altLang="ja-JP" sz="1200">
              <a:latin typeface="ＭＳ Ｐゴシック" panose="020B0600070205080204" pitchFamily="50" charset="-128"/>
              <a:ea typeface="ＭＳ Ｐゴシック" panose="020B0600070205080204" pitchFamily="50" charset="-128"/>
            </a:rPr>
            <a:t>R5</a:t>
          </a:r>
          <a:r>
            <a:rPr kumimoji="1" lang="ja-JP" altLang="en-US" sz="1200">
              <a:latin typeface="ＭＳ Ｐゴシック" panose="020B0600070205080204" pitchFamily="50" charset="-128"/>
              <a:ea typeface="ＭＳ Ｐゴシック" panose="020B0600070205080204" pitchFamily="50" charset="-128"/>
            </a:rPr>
            <a:t>年度決算においても</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ポイント高くなっている。</a:t>
          </a:r>
        </a:p>
        <a:p>
          <a:r>
            <a:rPr kumimoji="1" lang="ja-JP" altLang="en-US" sz="1200">
              <a:latin typeface="ＭＳ Ｐゴシック" panose="020B0600070205080204" pitchFamily="50" charset="-128"/>
              <a:ea typeface="ＭＳ Ｐゴシック" panose="020B0600070205080204" pitchFamily="50" charset="-128"/>
            </a:rPr>
            <a:t>　今後も、徹底した事務事業の見直し等を行い、財政の健全化を図っていく必要がある。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76381</xdr:rowOff>
    </xdr:from>
    <xdr:to>
      <xdr:col>82</xdr:col>
      <xdr:colOff>107950</xdr:colOff>
      <xdr:row>80</xdr:row>
      <xdr:rowOff>136798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92231"/>
          <a:ext cx="0" cy="1260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162758</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35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76381</xdr:rowOff>
    </xdr:from>
    <xdr:to>
      <xdr:col>82</xdr:col>
      <xdr:colOff>196850</xdr:colOff>
      <xdr:row>73</xdr:row>
      <xdr:rowOff>76381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9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82913</xdr:rowOff>
    </xdr:from>
    <xdr:to>
      <xdr:col>82</xdr:col>
      <xdr:colOff>107950</xdr:colOff>
      <xdr:row>77</xdr:row>
      <xdr:rowOff>109038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84563"/>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156408</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843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139881</xdr:rowOff>
    </xdr:from>
    <xdr:to>
      <xdr:col>82</xdr:col>
      <xdr:colOff>158750</xdr:colOff>
      <xdr:row>76</xdr:row>
      <xdr:rowOff>70031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136798</xdr:rowOff>
    </xdr:from>
    <xdr:to>
      <xdr:col>78</xdr:col>
      <xdr:colOff>69850</xdr:colOff>
      <xdr:row>77</xdr:row>
      <xdr:rowOff>82913</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166998"/>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61504</xdr:rowOff>
    </xdr:from>
    <xdr:to>
      <xdr:col>78</xdr:col>
      <xdr:colOff>120650</xdr:colOff>
      <xdr:row>75</xdr:row>
      <xdr:rowOff>163103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9202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1831</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689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136798</xdr:rowOff>
    </xdr:from>
    <xdr:to>
      <xdr:col>73</xdr:col>
      <xdr:colOff>180975</xdr:colOff>
      <xdr:row>77</xdr:row>
      <xdr:rowOff>89444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166998"/>
          <a:ext cx="889000" cy="12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63137</xdr:rowOff>
    </xdr:from>
    <xdr:to>
      <xdr:col>74</xdr:col>
      <xdr:colOff>31750</xdr:colOff>
      <xdr:row>74</xdr:row>
      <xdr:rowOff>164737</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75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3464</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519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89444</xdr:rowOff>
    </xdr:from>
    <xdr:to>
      <xdr:col>69</xdr:col>
      <xdr:colOff>92075</xdr:colOff>
      <xdr:row>78</xdr:row>
      <xdr:rowOff>15966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29109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126819</xdr:rowOff>
    </xdr:from>
    <xdr:to>
      <xdr:col>69</xdr:col>
      <xdr:colOff>142875</xdr:colOff>
      <xdr:row>76</xdr:row>
      <xdr:rowOff>56969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98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67146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1088</xdr:rowOff>
    </xdr:from>
    <xdr:to>
      <xdr:col>65</xdr:col>
      <xdr:colOff>53975</xdr:colOff>
      <xdr:row>76</xdr:row>
      <xdr:rowOff>102688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03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112865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80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58238</xdr:rowOff>
    </xdr:from>
    <xdr:to>
      <xdr:col>82</xdr:col>
      <xdr:colOff>158750</xdr:colOff>
      <xdr:row>77</xdr:row>
      <xdr:rowOff>159838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25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30315</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23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32113</xdr:rowOff>
    </xdr:from>
    <xdr:to>
      <xdr:col>78</xdr:col>
      <xdr:colOff>120650</xdr:colOff>
      <xdr:row>77</xdr:row>
      <xdr:rowOff>133713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3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118490</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20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85998</xdr:rowOff>
    </xdr:from>
    <xdr:to>
      <xdr:col>74</xdr:col>
      <xdr:colOff>31750</xdr:colOff>
      <xdr:row>77</xdr:row>
      <xdr:rowOff>16148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925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202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38644</xdr:rowOff>
    </xdr:from>
    <xdr:to>
      <xdr:col>69</xdr:col>
      <xdr:colOff>142875</xdr:colOff>
      <xdr:row>77</xdr:row>
      <xdr:rowOff>140244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125021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2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136616</xdr:rowOff>
    </xdr:from>
    <xdr:to>
      <xdr:col>65</xdr:col>
      <xdr:colOff>53975</xdr:colOff>
      <xdr:row>78</xdr:row>
      <xdr:rowOff>66766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3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51543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2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160833</xdr:rowOff>
    </xdr:from>
    <xdr:to>
      <xdr:col>29</xdr:col>
      <xdr:colOff>127000</xdr:colOff>
      <xdr:row>20</xdr:row>
      <xdr:rowOff>139027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5858"/>
          <a:ext cx="0" cy="13497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111104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87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139027</xdr:rowOff>
    </xdr:from>
    <xdr:to>
      <xdr:col>30</xdr:col>
      <xdr:colOff>25400</xdr:colOff>
      <xdr:row>20</xdr:row>
      <xdr:rowOff>139027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156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75760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09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160833</xdr:rowOff>
    </xdr:from>
    <xdr:to>
      <xdr:col>30</xdr:col>
      <xdr:colOff>25400</xdr:colOff>
      <xdr:row>12</xdr:row>
      <xdr:rowOff>160833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58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102286</xdr:rowOff>
    </xdr:from>
    <xdr:to>
      <xdr:col>29</xdr:col>
      <xdr:colOff>127000</xdr:colOff>
      <xdr:row>18</xdr:row>
      <xdr:rowOff>131940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36011"/>
          <a:ext cx="647700" cy="29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80941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1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64414</xdr:rowOff>
    </xdr:from>
    <xdr:to>
      <xdr:col>29</xdr:col>
      <xdr:colOff>177800</xdr:colOff>
      <xdr:row>17</xdr:row>
      <xdr:rowOff>166014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131940</xdr:rowOff>
    </xdr:from>
    <xdr:to>
      <xdr:col>26</xdr:col>
      <xdr:colOff>50800</xdr:colOff>
      <xdr:row>18</xdr:row>
      <xdr:rowOff>144094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65665"/>
          <a:ext cx="698500" cy="12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108369</xdr:rowOff>
    </xdr:from>
    <xdr:to>
      <xdr:col>26</xdr:col>
      <xdr:colOff>101600</xdr:colOff>
      <xdr:row>18</xdr:row>
      <xdr:rowOff>38519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48696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39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144094</xdr:rowOff>
    </xdr:from>
    <xdr:to>
      <xdr:col>22</xdr:col>
      <xdr:colOff>114300</xdr:colOff>
      <xdr:row>18</xdr:row>
      <xdr:rowOff>154343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77819"/>
          <a:ext cx="698500" cy="10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122415</xdr:rowOff>
    </xdr:from>
    <xdr:to>
      <xdr:col>22</xdr:col>
      <xdr:colOff>165100</xdr:colOff>
      <xdr:row>18</xdr:row>
      <xdr:rowOff>52565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62742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154343</xdr:rowOff>
    </xdr:from>
    <xdr:to>
      <xdr:col>18</xdr:col>
      <xdr:colOff>177800</xdr:colOff>
      <xdr:row>18</xdr:row>
      <xdr:rowOff>168516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88068"/>
          <a:ext cx="698500" cy="141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36741</xdr:rowOff>
    </xdr:from>
    <xdr:to>
      <xdr:col>19</xdr:col>
      <xdr:colOff>38100</xdr:colOff>
      <xdr:row>18</xdr:row>
      <xdr:rowOff>138341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148518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3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66853</xdr:rowOff>
    </xdr:from>
    <xdr:to>
      <xdr:col>15</xdr:col>
      <xdr:colOff>101600</xdr:colOff>
      <xdr:row>18</xdr:row>
      <xdr:rowOff>168453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005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7180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51486</xdr:rowOff>
    </xdr:from>
    <xdr:to>
      <xdr:col>29</xdr:col>
      <xdr:colOff>177800</xdr:colOff>
      <xdr:row>18</xdr:row>
      <xdr:rowOff>153086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85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23563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5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81140</xdr:rowOff>
    </xdr:from>
    <xdr:to>
      <xdr:col>26</xdr:col>
      <xdr:colOff>101600</xdr:colOff>
      <xdr:row>19</xdr:row>
      <xdr:rowOff>11290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14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167517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0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93294</xdr:rowOff>
    </xdr:from>
    <xdr:to>
      <xdr:col>22</xdr:col>
      <xdr:colOff>165100</xdr:colOff>
      <xdr:row>19</xdr:row>
      <xdr:rowOff>23444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27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8221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13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103543</xdr:rowOff>
    </xdr:from>
    <xdr:to>
      <xdr:col>19</xdr:col>
      <xdr:colOff>38100</xdr:colOff>
      <xdr:row>19</xdr:row>
      <xdr:rowOff>33693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37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18470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23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117716</xdr:rowOff>
    </xdr:from>
    <xdr:to>
      <xdr:col>15</xdr:col>
      <xdr:colOff>101600</xdr:colOff>
      <xdr:row>19</xdr:row>
      <xdr:rowOff>47866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51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32643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67825</xdr:rowOff>
    </xdr:from>
    <xdr:to>
      <xdr:col>29</xdr:col>
      <xdr:colOff>127000</xdr:colOff>
      <xdr:row>37</xdr:row>
      <xdr:rowOff>264389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5992375"/>
          <a:ext cx="0" cy="13967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236466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6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264389</xdr:rowOff>
    </xdr:from>
    <xdr:to>
      <xdr:col>30</xdr:col>
      <xdr:colOff>25400</xdr:colOff>
      <xdr:row>37</xdr:row>
      <xdr:rowOff>264389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3890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325652</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73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67825</xdr:rowOff>
    </xdr:from>
    <xdr:to>
      <xdr:col>30</xdr:col>
      <xdr:colOff>25400</xdr:colOff>
      <xdr:row>33</xdr:row>
      <xdr:rowOff>67825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5992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325262</xdr:rowOff>
    </xdr:from>
    <xdr:to>
      <xdr:col>29</xdr:col>
      <xdr:colOff>127000</xdr:colOff>
      <xdr:row>36</xdr:row>
      <xdr:rowOff>20472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935612"/>
          <a:ext cx="647700" cy="38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41553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51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196476</xdr:rowOff>
    </xdr:from>
    <xdr:to>
      <xdr:col>29</xdr:col>
      <xdr:colOff>177800</xdr:colOff>
      <xdr:row>35</xdr:row>
      <xdr:rowOff>298076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6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288489</xdr:rowOff>
    </xdr:from>
    <xdr:to>
      <xdr:col>26</xdr:col>
      <xdr:colOff>50800</xdr:colOff>
      <xdr:row>35</xdr:row>
      <xdr:rowOff>325262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898839"/>
          <a:ext cx="698500" cy="367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227860</xdr:rowOff>
    </xdr:from>
    <xdr:to>
      <xdr:col>26</xdr:col>
      <xdr:colOff>101600</xdr:colOff>
      <xdr:row>35</xdr:row>
      <xdr:rowOff>329460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339637</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607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276504</xdr:rowOff>
    </xdr:from>
    <xdr:to>
      <xdr:col>22</xdr:col>
      <xdr:colOff>114300</xdr:colOff>
      <xdr:row>35</xdr:row>
      <xdr:rowOff>288489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6886854"/>
          <a:ext cx="698500" cy="11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267440</xdr:rowOff>
    </xdr:from>
    <xdr:to>
      <xdr:col>22</xdr:col>
      <xdr:colOff>165100</xdr:colOff>
      <xdr:row>36</xdr:row>
      <xdr:rowOff>26140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77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10917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96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276504</xdr:rowOff>
    </xdr:from>
    <xdr:to>
      <xdr:col>18</xdr:col>
      <xdr:colOff>177800</xdr:colOff>
      <xdr:row>36</xdr:row>
      <xdr:rowOff>59628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886854"/>
          <a:ext cx="698500" cy="126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36783</xdr:rowOff>
    </xdr:from>
    <xdr:to>
      <xdr:col>19</xdr:col>
      <xdr:colOff>38100</xdr:colOff>
      <xdr:row>36</xdr:row>
      <xdr:rowOff>138383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900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123160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076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31427</xdr:rowOff>
    </xdr:from>
    <xdr:to>
      <xdr:col>15</xdr:col>
      <xdr:colOff>101600</xdr:colOff>
      <xdr:row>36</xdr:row>
      <xdr:rowOff>133027</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84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117804</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071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312572</xdr:rowOff>
    </xdr:from>
    <xdr:to>
      <xdr:col>29</xdr:col>
      <xdr:colOff>177800</xdr:colOff>
      <xdr:row>36</xdr:row>
      <xdr:rowOff>71272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9229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284649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94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274462</xdr:rowOff>
    </xdr:from>
    <xdr:to>
      <xdr:col>26</xdr:col>
      <xdr:colOff>101600</xdr:colOff>
      <xdr:row>36</xdr:row>
      <xdr:rowOff>33162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884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17939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971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237689</xdr:rowOff>
    </xdr:from>
    <xdr:to>
      <xdr:col>22</xdr:col>
      <xdr:colOff>165100</xdr:colOff>
      <xdr:row>35</xdr:row>
      <xdr:rowOff>339289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8480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6566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6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225704</xdr:rowOff>
    </xdr:from>
    <xdr:to>
      <xdr:col>19</xdr:col>
      <xdr:colOff>38100</xdr:colOff>
      <xdr:row>35</xdr:row>
      <xdr:rowOff>327304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36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337481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60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8828</xdr:rowOff>
    </xdr:from>
    <xdr:to>
      <xdr:col>15</xdr:col>
      <xdr:colOff>101600</xdr:colOff>
      <xdr:row>36</xdr:row>
      <xdr:rowOff>110428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62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120605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73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63,537
62,248
152.60
36,500,011
35,213,084
1,132,425
18,456,358
30,372,735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151384</xdr:rowOff>
    </xdr:from>
    <xdr:to>
      <xdr:col>24</xdr:col>
      <xdr:colOff>62865</xdr:colOff>
      <xdr:row>39</xdr:row>
      <xdr:rowOff>137160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66334"/>
          <a:ext cx="1270" cy="135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140987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137160</xdr:rowOff>
    </xdr:from>
    <xdr:to>
      <xdr:col>24</xdr:col>
      <xdr:colOff>152400</xdr:colOff>
      <xdr:row>39</xdr:row>
      <xdr:rowOff>137160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3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98061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4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151384</xdr:rowOff>
    </xdr:from>
    <xdr:to>
      <xdr:col>24</xdr:col>
      <xdr:colOff>152400</xdr:colOff>
      <xdr:row>31</xdr:row>
      <xdr:rowOff>151384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66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122796</xdr:rowOff>
    </xdr:from>
    <xdr:to>
      <xdr:col>24</xdr:col>
      <xdr:colOff>63500</xdr:colOff>
      <xdr:row>38</xdr:row>
      <xdr:rowOff>135027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637896"/>
          <a:ext cx="8382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169448</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70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146571</xdr:rowOff>
    </xdr:from>
    <xdr:to>
      <xdr:col>24</xdr:col>
      <xdr:colOff>114300</xdr:colOff>
      <xdr:row>37</xdr:row>
      <xdr:rowOff>76721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116725</xdr:rowOff>
    </xdr:from>
    <xdr:to>
      <xdr:col>19</xdr:col>
      <xdr:colOff>177800</xdr:colOff>
      <xdr:row>38</xdr:row>
      <xdr:rowOff>122796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631825"/>
          <a:ext cx="889000" cy="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166941</xdr:rowOff>
    </xdr:from>
    <xdr:to>
      <xdr:col>20</xdr:col>
      <xdr:colOff>38100</xdr:colOff>
      <xdr:row>37</xdr:row>
      <xdr:rowOff>97091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113618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1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116725</xdr:rowOff>
    </xdr:from>
    <xdr:to>
      <xdr:col>15</xdr:col>
      <xdr:colOff>50800</xdr:colOff>
      <xdr:row>38</xdr:row>
      <xdr:rowOff>127229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631825"/>
          <a:ext cx="889000" cy="10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10160</xdr:rowOff>
    </xdr:from>
    <xdr:to>
      <xdr:col>15</xdr:col>
      <xdr:colOff>101600</xdr:colOff>
      <xdr:row>37</xdr:row>
      <xdr:rowOff>111760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128287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127229</xdr:rowOff>
    </xdr:from>
    <xdr:to>
      <xdr:col>10</xdr:col>
      <xdr:colOff>114300</xdr:colOff>
      <xdr:row>38</xdr:row>
      <xdr:rowOff>134265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42329"/>
          <a:ext cx="889000" cy="7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67335</xdr:rowOff>
    </xdr:from>
    <xdr:to>
      <xdr:col>10</xdr:col>
      <xdr:colOff>165100</xdr:colOff>
      <xdr:row>37</xdr:row>
      <xdr:rowOff>168935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14012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8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169964</xdr:rowOff>
    </xdr:from>
    <xdr:to>
      <xdr:col>6</xdr:col>
      <xdr:colOff>38100</xdr:colOff>
      <xdr:row>38</xdr:row>
      <xdr:rowOff>100114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513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116641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8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84227</xdr:rowOff>
    </xdr:from>
    <xdr:to>
      <xdr:col>24</xdr:col>
      <xdr:colOff>114300</xdr:colOff>
      <xdr:row>39</xdr:row>
      <xdr:rowOff>14377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5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62654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57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71996</xdr:rowOff>
    </xdr:from>
    <xdr:to>
      <xdr:col>20</xdr:col>
      <xdr:colOff>38100</xdr:colOff>
      <xdr:row>39</xdr:row>
      <xdr:rowOff>2146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58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164723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67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65925</xdr:rowOff>
    </xdr:from>
    <xdr:to>
      <xdr:col>15</xdr:col>
      <xdr:colOff>101600</xdr:colOff>
      <xdr:row>38</xdr:row>
      <xdr:rowOff>167525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8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158652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7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76429</xdr:rowOff>
    </xdr:from>
    <xdr:to>
      <xdr:col>10</xdr:col>
      <xdr:colOff>165100</xdr:colOff>
      <xdr:row>39</xdr:row>
      <xdr:rowOff>6579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9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169156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8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83465</xdr:rowOff>
    </xdr:from>
    <xdr:to>
      <xdr:col>6</xdr:col>
      <xdr:colOff>38100</xdr:colOff>
      <xdr:row>39</xdr:row>
      <xdr:rowOff>13615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4742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9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139961</xdr:rowOff>
    </xdr:from>
    <xdr:to>
      <xdr:col>24</xdr:col>
      <xdr:colOff>62865</xdr:colOff>
      <xdr:row>58</xdr:row>
      <xdr:rowOff>81685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41011"/>
          <a:ext cx="1270" cy="1484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85512</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2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81685</xdr:rowOff>
    </xdr:from>
    <xdr:to>
      <xdr:col>24</xdr:col>
      <xdr:colOff>152400</xdr:colOff>
      <xdr:row>58</xdr:row>
      <xdr:rowOff>81685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25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86638</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16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139961</xdr:rowOff>
    </xdr:from>
    <xdr:to>
      <xdr:col>24</xdr:col>
      <xdr:colOff>152400</xdr:colOff>
      <xdr:row>49</xdr:row>
      <xdr:rowOff>139961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41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51003</xdr:rowOff>
    </xdr:from>
    <xdr:to>
      <xdr:col>24</xdr:col>
      <xdr:colOff>63500</xdr:colOff>
      <xdr:row>56</xdr:row>
      <xdr:rowOff>151522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652203"/>
          <a:ext cx="838200" cy="10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33073</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91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10196</xdr:rowOff>
    </xdr:from>
    <xdr:to>
      <xdr:col>24</xdr:col>
      <xdr:colOff>114300</xdr:colOff>
      <xdr:row>55</xdr:row>
      <xdr:rowOff>111796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3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51003</xdr:rowOff>
    </xdr:from>
    <xdr:to>
      <xdr:col>19</xdr:col>
      <xdr:colOff>177800</xdr:colOff>
      <xdr:row>56</xdr:row>
      <xdr:rowOff>87530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52203"/>
          <a:ext cx="889000" cy="3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3028</xdr:rowOff>
    </xdr:from>
    <xdr:to>
      <xdr:col>20</xdr:col>
      <xdr:colOff>38100</xdr:colOff>
      <xdr:row>55</xdr:row>
      <xdr:rowOff>104628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121155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208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87530</xdr:rowOff>
    </xdr:from>
    <xdr:to>
      <xdr:col>15</xdr:col>
      <xdr:colOff>50800</xdr:colOff>
      <xdr:row>57</xdr:row>
      <xdr:rowOff>19701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88730"/>
          <a:ext cx="889000" cy="10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59884</xdr:rowOff>
    </xdr:from>
    <xdr:to>
      <xdr:col>15</xdr:col>
      <xdr:colOff>101600</xdr:colOff>
      <xdr:row>55</xdr:row>
      <xdr:rowOff>161484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6561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19701</xdr:rowOff>
    </xdr:from>
    <xdr:to>
      <xdr:col>10</xdr:col>
      <xdr:colOff>114300</xdr:colOff>
      <xdr:row>58</xdr:row>
      <xdr:rowOff>150673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92351"/>
          <a:ext cx="889000" cy="30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49450</xdr:rowOff>
    </xdr:from>
    <xdr:to>
      <xdr:col>10</xdr:col>
      <xdr:colOff>165100</xdr:colOff>
      <xdr:row>56</xdr:row>
      <xdr:rowOff>151050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167577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2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96901</xdr:rowOff>
    </xdr:from>
    <xdr:to>
      <xdr:col>6</xdr:col>
      <xdr:colOff>38100</xdr:colOff>
      <xdr:row>57</xdr:row>
      <xdr:rowOff>27051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43578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100722</xdr:rowOff>
    </xdr:from>
    <xdr:to>
      <xdr:col>24</xdr:col>
      <xdr:colOff>114300</xdr:colOff>
      <xdr:row>57</xdr:row>
      <xdr:rowOff>30872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0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79149</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8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203</xdr:rowOff>
    </xdr:from>
    <xdr:to>
      <xdr:col>20</xdr:col>
      <xdr:colOff>38100</xdr:colOff>
      <xdr:row>56</xdr:row>
      <xdr:rowOff>101803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0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92930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94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36730</xdr:rowOff>
    </xdr:from>
    <xdr:to>
      <xdr:col>15</xdr:col>
      <xdr:colOff>101600</xdr:colOff>
      <xdr:row>56</xdr:row>
      <xdr:rowOff>138330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3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129457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3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140351</xdr:rowOff>
    </xdr:from>
    <xdr:to>
      <xdr:col>10</xdr:col>
      <xdr:colOff>165100</xdr:colOff>
      <xdr:row>57</xdr:row>
      <xdr:rowOff>70501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4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61628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3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99873</xdr:rowOff>
    </xdr:from>
    <xdr:to>
      <xdr:col>6</xdr:col>
      <xdr:colOff>38100</xdr:colOff>
      <xdr:row>59</xdr:row>
      <xdr:rowOff>30023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21150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3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115605</xdr:rowOff>
    </xdr:from>
    <xdr:to>
      <xdr:col>24</xdr:col>
      <xdr:colOff>62865</xdr:colOff>
      <xdr:row>78</xdr:row>
      <xdr:rowOff>93523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88555"/>
          <a:ext cx="1270" cy="1178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97350</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93523</xdr:rowOff>
    </xdr:from>
    <xdr:to>
      <xdr:col>24</xdr:col>
      <xdr:colOff>152400</xdr:colOff>
      <xdr:row>78</xdr:row>
      <xdr:rowOff>93523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62282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6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115605</xdr:rowOff>
    </xdr:from>
    <xdr:to>
      <xdr:col>24</xdr:col>
      <xdr:colOff>152400</xdr:colOff>
      <xdr:row>71</xdr:row>
      <xdr:rowOff>115605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8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57679</xdr:rowOff>
    </xdr:from>
    <xdr:to>
      <xdr:col>24</xdr:col>
      <xdr:colOff>63500</xdr:colOff>
      <xdr:row>76</xdr:row>
      <xdr:rowOff>62753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087879"/>
          <a:ext cx="838200" cy="5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23939</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54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45512</xdr:rowOff>
    </xdr:from>
    <xdr:to>
      <xdr:col>24</xdr:col>
      <xdr:colOff>114300</xdr:colOff>
      <xdr:row>76</xdr:row>
      <xdr:rowOff>147112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7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62753</xdr:rowOff>
    </xdr:from>
    <xdr:to>
      <xdr:col>19</xdr:col>
      <xdr:colOff>177800</xdr:colOff>
      <xdr:row>76</xdr:row>
      <xdr:rowOff>131380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092953"/>
          <a:ext cx="889000" cy="6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20960</xdr:rowOff>
    </xdr:from>
    <xdr:to>
      <xdr:col>20</xdr:col>
      <xdr:colOff>38100</xdr:colOff>
      <xdr:row>76</xdr:row>
      <xdr:rowOff>122560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113687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131380</xdr:rowOff>
    </xdr:from>
    <xdr:to>
      <xdr:col>15</xdr:col>
      <xdr:colOff>50800</xdr:colOff>
      <xdr:row>76</xdr:row>
      <xdr:rowOff>134031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161580"/>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9530</xdr:rowOff>
    </xdr:from>
    <xdr:to>
      <xdr:col>15</xdr:col>
      <xdr:colOff>101600</xdr:colOff>
      <xdr:row>76</xdr:row>
      <xdr:rowOff>111130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127657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134031</xdr:rowOff>
    </xdr:from>
    <xdr:to>
      <xdr:col>10</xdr:col>
      <xdr:colOff>114300</xdr:colOff>
      <xdr:row>76</xdr:row>
      <xdr:rowOff>149622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164231"/>
          <a:ext cx="889000" cy="1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67549</xdr:rowOff>
    </xdr:from>
    <xdr:to>
      <xdr:col>10</xdr:col>
      <xdr:colOff>165100</xdr:colOff>
      <xdr:row>76</xdr:row>
      <xdr:rowOff>169149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14226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157297</xdr:rowOff>
    </xdr:from>
    <xdr:to>
      <xdr:col>6</xdr:col>
      <xdr:colOff>38100</xdr:colOff>
      <xdr:row>77</xdr:row>
      <xdr:rowOff>87447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78574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8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6879</xdr:rowOff>
    </xdr:from>
    <xdr:to>
      <xdr:col>24</xdr:col>
      <xdr:colOff>114300</xdr:colOff>
      <xdr:row>76</xdr:row>
      <xdr:rowOff>108479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03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29756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88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11953</xdr:rowOff>
    </xdr:from>
    <xdr:to>
      <xdr:col>20</xdr:col>
      <xdr:colOff>38100</xdr:colOff>
      <xdr:row>76</xdr:row>
      <xdr:rowOff>113553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04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130081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81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80580</xdr:rowOff>
    </xdr:from>
    <xdr:to>
      <xdr:col>15</xdr:col>
      <xdr:colOff>101600</xdr:colOff>
      <xdr:row>77</xdr:row>
      <xdr:rowOff>10730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1857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03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83231</xdr:rowOff>
    </xdr:from>
    <xdr:to>
      <xdr:col>10</xdr:col>
      <xdr:colOff>165100</xdr:colOff>
      <xdr:row>77</xdr:row>
      <xdr:rowOff>13381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1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4508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0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98822</xdr:rowOff>
    </xdr:from>
    <xdr:to>
      <xdr:col>6</xdr:col>
      <xdr:colOff>38100</xdr:colOff>
      <xdr:row>77</xdr:row>
      <xdr:rowOff>28972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2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45498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904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92565</xdr:rowOff>
    </xdr:from>
    <xdr:to>
      <xdr:col>24</xdr:col>
      <xdr:colOff>62865</xdr:colOff>
      <xdr:row>98</xdr:row>
      <xdr:rowOff>142095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23065"/>
          <a:ext cx="127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145922</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4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142095</xdr:rowOff>
    </xdr:from>
    <xdr:to>
      <xdr:col>24</xdr:col>
      <xdr:colOff>152400</xdr:colOff>
      <xdr:row>98</xdr:row>
      <xdr:rowOff>142095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4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39242</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9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92565</xdr:rowOff>
    </xdr:from>
    <xdr:to>
      <xdr:col>24</xdr:col>
      <xdr:colOff>152400</xdr:colOff>
      <xdr:row>90</xdr:row>
      <xdr:rowOff>92565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23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123916</xdr:rowOff>
    </xdr:from>
    <xdr:to>
      <xdr:col>24</xdr:col>
      <xdr:colOff>63500</xdr:colOff>
      <xdr:row>95</xdr:row>
      <xdr:rowOff>101078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40216"/>
          <a:ext cx="838200" cy="14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47080</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348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68653</xdr:rowOff>
    </xdr:from>
    <xdr:to>
      <xdr:col>24</xdr:col>
      <xdr:colOff>114300</xdr:colOff>
      <xdr:row>95</xdr:row>
      <xdr:rowOff>170253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113553</xdr:rowOff>
    </xdr:from>
    <xdr:to>
      <xdr:col>19</xdr:col>
      <xdr:colOff>177800</xdr:colOff>
      <xdr:row>95</xdr:row>
      <xdr:rowOff>101078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229853"/>
          <a:ext cx="889000" cy="158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8564</xdr:rowOff>
    </xdr:from>
    <xdr:to>
      <xdr:col>20</xdr:col>
      <xdr:colOff>38100</xdr:colOff>
      <xdr:row>96</xdr:row>
      <xdr:rowOff>110164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101291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6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113553</xdr:rowOff>
    </xdr:from>
    <xdr:to>
      <xdr:col>15</xdr:col>
      <xdr:colOff>50800</xdr:colOff>
      <xdr:row>96</xdr:row>
      <xdr:rowOff>48751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229853"/>
          <a:ext cx="889000" cy="27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39567</xdr:rowOff>
    </xdr:from>
    <xdr:to>
      <xdr:col>15</xdr:col>
      <xdr:colOff>101600</xdr:colOff>
      <xdr:row>95</xdr:row>
      <xdr:rowOff>141167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132294</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4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48751</xdr:rowOff>
    </xdr:from>
    <xdr:to>
      <xdr:col>10</xdr:col>
      <xdr:colOff>114300</xdr:colOff>
      <xdr:row>96</xdr:row>
      <xdr:rowOff>74614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07951"/>
          <a:ext cx="889000" cy="2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87354</xdr:rowOff>
    </xdr:from>
    <xdr:to>
      <xdr:col>10</xdr:col>
      <xdr:colOff>165100</xdr:colOff>
      <xdr:row>97</xdr:row>
      <xdr:rowOff>17504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8631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119543</xdr:rowOff>
    </xdr:from>
    <xdr:to>
      <xdr:col>6</xdr:col>
      <xdr:colOff>38100</xdr:colOff>
      <xdr:row>97</xdr:row>
      <xdr:rowOff>49693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40820</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73116</xdr:rowOff>
    </xdr:from>
    <xdr:to>
      <xdr:col>24</xdr:col>
      <xdr:colOff>114300</xdr:colOff>
      <xdr:row>95</xdr:row>
      <xdr:rowOff>3266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8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95993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40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50278</xdr:rowOff>
    </xdr:from>
    <xdr:to>
      <xdr:col>20</xdr:col>
      <xdr:colOff>38100</xdr:colOff>
      <xdr:row>95</xdr:row>
      <xdr:rowOff>151878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168405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1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62753</xdr:rowOff>
    </xdr:from>
    <xdr:to>
      <xdr:col>15</xdr:col>
      <xdr:colOff>101600</xdr:colOff>
      <xdr:row>94</xdr:row>
      <xdr:rowOff>164353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17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9430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95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169401</xdr:rowOff>
    </xdr:from>
    <xdr:to>
      <xdr:col>10</xdr:col>
      <xdr:colOff>165100</xdr:colOff>
      <xdr:row>96</xdr:row>
      <xdr:rowOff>99551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5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116078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32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23814</xdr:rowOff>
    </xdr:from>
    <xdr:to>
      <xdr:col>6</xdr:col>
      <xdr:colOff>38100</xdr:colOff>
      <xdr:row>96</xdr:row>
      <xdr:rowOff>125414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141941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5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69422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67198"/>
          <a:ext cx="1270" cy="148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73249</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5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69422</xdr:rowOff>
    </xdr:from>
    <xdr:to>
      <xdr:col>55</xdr:col>
      <xdr:colOff>88900</xdr:colOff>
      <xdr:row>39</xdr:row>
      <xdr:rowOff>69422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5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42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47084</xdr:rowOff>
    </xdr:from>
    <xdr:to>
      <xdr:col>55</xdr:col>
      <xdr:colOff>0</xdr:colOff>
      <xdr:row>36</xdr:row>
      <xdr:rowOff>55706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19284"/>
          <a:ext cx="838200" cy="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27608</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028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4731</xdr:rowOff>
    </xdr:from>
    <xdr:to>
      <xdr:col>55</xdr:col>
      <xdr:colOff>50800</xdr:colOff>
      <xdr:row>36</xdr:row>
      <xdr:rowOff>106331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47084</xdr:rowOff>
    </xdr:from>
    <xdr:to>
      <xdr:col>50</xdr:col>
      <xdr:colOff>114300</xdr:colOff>
      <xdr:row>37</xdr:row>
      <xdr:rowOff>16583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219284"/>
          <a:ext cx="889000" cy="14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9206</xdr:rowOff>
    </xdr:from>
    <xdr:to>
      <xdr:col>50</xdr:col>
      <xdr:colOff>165100</xdr:colOff>
      <xdr:row>36</xdr:row>
      <xdr:rowOff>110806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101933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27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93838</xdr:rowOff>
    </xdr:from>
    <xdr:to>
      <xdr:col>45</xdr:col>
      <xdr:colOff>177800</xdr:colOff>
      <xdr:row>37</xdr:row>
      <xdr:rowOff>16583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5237338"/>
          <a:ext cx="889000" cy="112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42483</xdr:rowOff>
    </xdr:from>
    <xdr:to>
      <xdr:col>46</xdr:col>
      <xdr:colOff>38100</xdr:colOff>
      <xdr:row>36</xdr:row>
      <xdr:rowOff>144083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160610</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93838</xdr:rowOff>
    </xdr:from>
    <xdr:to>
      <xdr:col>41</xdr:col>
      <xdr:colOff>50800</xdr:colOff>
      <xdr:row>37</xdr:row>
      <xdr:rowOff>52277</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5237338"/>
          <a:ext cx="889000" cy="115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17152</xdr:rowOff>
    </xdr:from>
    <xdr:to>
      <xdr:col>41</xdr:col>
      <xdr:colOff>101600</xdr:colOff>
      <xdr:row>30</xdr:row>
      <xdr:rowOff>118752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135279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61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123310</xdr:rowOff>
    </xdr:from>
    <xdr:to>
      <xdr:col>36</xdr:col>
      <xdr:colOff>165100</xdr:colOff>
      <xdr:row>38</xdr:row>
      <xdr:rowOff>53460</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44587</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55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4906</xdr:rowOff>
    </xdr:from>
    <xdr:to>
      <xdr:col>55</xdr:col>
      <xdr:colOff>50800</xdr:colOff>
      <xdr:row>36</xdr:row>
      <xdr:rowOff>106506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7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154783</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5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167734</xdr:rowOff>
    </xdr:from>
    <xdr:to>
      <xdr:col>50</xdr:col>
      <xdr:colOff>165100</xdr:colOff>
      <xdr:row>36</xdr:row>
      <xdr:rowOff>97884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16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114411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94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137233</xdr:rowOff>
    </xdr:from>
    <xdr:to>
      <xdr:col>46</xdr:col>
      <xdr:colOff>38100</xdr:colOff>
      <xdr:row>37</xdr:row>
      <xdr:rowOff>67383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30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58510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4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43038</xdr:rowOff>
    </xdr:from>
    <xdr:to>
      <xdr:col>41</xdr:col>
      <xdr:colOff>101600</xdr:colOff>
      <xdr:row>30</xdr:row>
      <xdr:rowOff>144638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5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135765</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61795" y="5279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1477</xdr:rowOff>
    </xdr:from>
    <xdr:to>
      <xdr:col>36</xdr:col>
      <xdr:colOff>165100</xdr:colOff>
      <xdr:row>37</xdr:row>
      <xdr:rowOff>103077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34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119604</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12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24013</xdr:rowOff>
    </xdr:from>
    <xdr:to>
      <xdr:col>54</xdr:col>
      <xdr:colOff>189865</xdr:colOff>
      <xdr:row>57</xdr:row>
      <xdr:rowOff>154353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767963"/>
          <a:ext cx="1270" cy="115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158180</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993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154353</xdr:rowOff>
    </xdr:from>
    <xdr:to>
      <xdr:col>55</xdr:col>
      <xdr:colOff>88900</xdr:colOff>
      <xdr:row>57</xdr:row>
      <xdr:rowOff>154353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992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142140</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43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24013</xdr:rowOff>
    </xdr:from>
    <xdr:to>
      <xdr:col>55</xdr:col>
      <xdr:colOff>88900</xdr:colOff>
      <xdr:row>51</xdr:row>
      <xdr:rowOff>24013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76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58204</xdr:rowOff>
    </xdr:from>
    <xdr:to>
      <xdr:col>55</xdr:col>
      <xdr:colOff>0</xdr:colOff>
      <xdr:row>56</xdr:row>
      <xdr:rowOff>114783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659404"/>
          <a:ext cx="838200" cy="5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86471</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344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63594</xdr:rowOff>
    </xdr:from>
    <xdr:to>
      <xdr:col>55</xdr:col>
      <xdr:colOff>50800</xdr:colOff>
      <xdr:row>55</xdr:row>
      <xdr:rowOff>165194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114783</xdr:rowOff>
    </xdr:from>
    <xdr:to>
      <xdr:col>50</xdr:col>
      <xdr:colOff>114300</xdr:colOff>
      <xdr:row>56</xdr:row>
      <xdr:rowOff>127722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715983"/>
          <a:ext cx="889000" cy="1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132280</xdr:rowOff>
    </xdr:from>
    <xdr:to>
      <xdr:col>50</xdr:col>
      <xdr:colOff>165100</xdr:colOff>
      <xdr:row>56</xdr:row>
      <xdr:rowOff>62430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78957</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33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82878</xdr:rowOff>
    </xdr:from>
    <xdr:to>
      <xdr:col>45</xdr:col>
      <xdr:colOff>177800</xdr:colOff>
      <xdr:row>56</xdr:row>
      <xdr:rowOff>127722</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7861300" y="9684078"/>
          <a:ext cx="8890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131793</xdr:rowOff>
    </xdr:from>
    <xdr:to>
      <xdr:col>46</xdr:col>
      <xdr:colOff>38100</xdr:colOff>
      <xdr:row>56</xdr:row>
      <xdr:rowOff>61943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78470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33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90597</xdr:rowOff>
    </xdr:from>
    <xdr:to>
      <xdr:col>41</xdr:col>
      <xdr:colOff>50800</xdr:colOff>
      <xdr:row>56</xdr:row>
      <xdr:rowOff>82878</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348897"/>
          <a:ext cx="889000" cy="33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143543</xdr:rowOff>
    </xdr:from>
    <xdr:to>
      <xdr:col>41</xdr:col>
      <xdr:colOff>101600</xdr:colOff>
      <xdr:row>56</xdr:row>
      <xdr:rowOff>73693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90220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34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144785</xdr:rowOff>
    </xdr:from>
    <xdr:to>
      <xdr:col>36</xdr:col>
      <xdr:colOff>165100</xdr:colOff>
      <xdr:row>56</xdr:row>
      <xdr:rowOff>74935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574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66062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66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7404</xdr:rowOff>
    </xdr:from>
    <xdr:to>
      <xdr:col>55</xdr:col>
      <xdr:colOff>50800</xdr:colOff>
      <xdr:row>56</xdr:row>
      <xdr:rowOff>109004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60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157281</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58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63983</xdr:rowOff>
    </xdr:from>
    <xdr:to>
      <xdr:col>50</xdr:col>
      <xdr:colOff>165100</xdr:colOff>
      <xdr:row>56</xdr:row>
      <xdr:rowOff>165583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66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156710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7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76922</xdr:rowOff>
    </xdr:from>
    <xdr:to>
      <xdr:col>46</xdr:col>
      <xdr:colOff>38100</xdr:colOff>
      <xdr:row>57</xdr:row>
      <xdr:rowOff>7072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67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169649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77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32078</xdr:rowOff>
    </xdr:from>
    <xdr:to>
      <xdr:col>41</xdr:col>
      <xdr:colOff>101600</xdr:colOff>
      <xdr:row>56</xdr:row>
      <xdr:rowOff>133678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63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124805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72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39797</xdr:rowOff>
    </xdr:from>
    <xdr:to>
      <xdr:col>36</xdr:col>
      <xdr:colOff>165100</xdr:colOff>
      <xdr:row>54</xdr:row>
      <xdr:rowOff>141397</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29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157924</xdr:rowOff>
    </xdr:from>
    <xdr:ext cx="599010"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672795" y="9073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102724</xdr:rowOff>
    </xdr:from>
    <xdr:to>
      <xdr:col>54</xdr:col>
      <xdr:colOff>189865</xdr:colOff>
      <xdr:row>79</xdr:row>
      <xdr:rowOff>42145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104224"/>
          <a:ext cx="1270" cy="1482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45972</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0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42145</xdr:rowOff>
    </xdr:from>
    <xdr:to>
      <xdr:col>55</xdr:col>
      <xdr:colOff>88900</xdr:colOff>
      <xdr:row>79</xdr:row>
      <xdr:rowOff>42145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6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49401</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7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102724</xdr:rowOff>
    </xdr:from>
    <xdr:to>
      <xdr:col>55</xdr:col>
      <xdr:colOff>88900</xdr:colOff>
      <xdr:row>70</xdr:row>
      <xdr:rowOff>102724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10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4083</xdr:rowOff>
    </xdr:from>
    <xdr:to>
      <xdr:col>55</xdr:col>
      <xdr:colOff>0</xdr:colOff>
      <xdr:row>79</xdr:row>
      <xdr:rowOff>42145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548633"/>
          <a:ext cx="838200" cy="3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63523</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93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40646</xdr:rowOff>
    </xdr:from>
    <xdr:to>
      <xdr:col>55</xdr:col>
      <xdr:colOff>50800</xdr:colOff>
      <xdr:row>77</xdr:row>
      <xdr:rowOff>142246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4083</xdr:rowOff>
    </xdr:from>
    <xdr:to>
      <xdr:col>50</xdr:col>
      <xdr:colOff>114300</xdr:colOff>
      <xdr:row>79</xdr:row>
      <xdr:rowOff>23915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548633"/>
          <a:ext cx="889000" cy="1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19538</xdr:rowOff>
    </xdr:from>
    <xdr:to>
      <xdr:col>50</xdr:col>
      <xdr:colOff>165100</xdr:colOff>
      <xdr:row>77</xdr:row>
      <xdr:rowOff>121138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2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137665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299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130327</xdr:rowOff>
    </xdr:from>
    <xdr:to>
      <xdr:col>45</xdr:col>
      <xdr:colOff>177800</xdr:colOff>
      <xdr:row>79</xdr:row>
      <xdr:rowOff>23915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331977"/>
          <a:ext cx="889000" cy="23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20720</xdr:rowOff>
    </xdr:from>
    <xdr:to>
      <xdr:col>46</xdr:col>
      <xdr:colOff>38100</xdr:colOff>
      <xdr:row>77</xdr:row>
      <xdr:rowOff>122320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2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138847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9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124631</xdr:rowOff>
    </xdr:from>
    <xdr:to>
      <xdr:col>41</xdr:col>
      <xdr:colOff>50800</xdr:colOff>
      <xdr:row>77</xdr:row>
      <xdr:rowOff>130327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326281"/>
          <a:ext cx="889000" cy="5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164167</xdr:rowOff>
    </xdr:from>
    <xdr:to>
      <xdr:col>41</xdr:col>
      <xdr:colOff>101600</xdr:colOff>
      <xdr:row>77</xdr:row>
      <xdr:rowOff>94317</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110844</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6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14643</xdr:rowOff>
    </xdr:from>
    <xdr:to>
      <xdr:col>36</xdr:col>
      <xdr:colOff>165100</xdr:colOff>
      <xdr:row>77</xdr:row>
      <xdr:rowOff>116243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21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132770</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9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162795</xdr:rowOff>
    </xdr:from>
    <xdr:to>
      <xdr:col>55</xdr:col>
      <xdr:colOff>50800</xdr:colOff>
      <xdr:row>79</xdr:row>
      <xdr:rowOff>92945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53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77722</xdr:rowOff>
    </xdr:from>
    <xdr:ext cx="378565"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450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124733</xdr:rowOff>
    </xdr:from>
    <xdr:to>
      <xdr:col>50</xdr:col>
      <xdr:colOff>165100</xdr:colOff>
      <xdr:row>79</xdr:row>
      <xdr:rowOff>54883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49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46010</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590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144565</xdr:rowOff>
    </xdr:from>
    <xdr:to>
      <xdr:col>46</xdr:col>
      <xdr:colOff>38100</xdr:colOff>
      <xdr:row>79</xdr:row>
      <xdr:rowOff>74715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5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65842</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61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79527</xdr:rowOff>
    </xdr:from>
    <xdr:to>
      <xdr:col>41</xdr:col>
      <xdr:colOff>101600</xdr:colOff>
      <xdr:row>78</xdr:row>
      <xdr:rowOff>9677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8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804</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3373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73831</xdr:rowOff>
    </xdr:from>
    <xdr:to>
      <xdr:col>36</xdr:col>
      <xdr:colOff>165100</xdr:colOff>
      <xdr:row>78</xdr:row>
      <xdr:rowOff>3981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27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166558</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05111" y="1336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40390</xdr:rowOff>
    </xdr:from>
    <xdr:to>
      <xdr:col>54</xdr:col>
      <xdr:colOff>189865</xdr:colOff>
      <xdr:row>99</xdr:row>
      <xdr:rowOff>56217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470890"/>
          <a:ext cx="1270" cy="1558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60044</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7033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56217</xdr:rowOff>
    </xdr:from>
    <xdr:to>
      <xdr:col>55</xdr:col>
      <xdr:colOff>88900</xdr:colOff>
      <xdr:row>99</xdr:row>
      <xdr:rowOff>56217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702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158517</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24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40390</xdr:rowOff>
    </xdr:from>
    <xdr:to>
      <xdr:col>55</xdr:col>
      <xdr:colOff>88900</xdr:colOff>
      <xdr:row>90</xdr:row>
      <xdr:rowOff>40390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47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24834</xdr:rowOff>
    </xdr:from>
    <xdr:to>
      <xdr:col>55</xdr:col>
      <xdr:colOff>0</xdr:colOff>
      <xdr:row>96</xdr:row>
      <xdr:rowOff>169439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484034"/>
          <a:ext cx="838200" cy="14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148534</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36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170107</xdr:rowOff>
    </xdr:from>
    <xdr:to>
      <xdr:col>55</xdr:col>
      <xdr:colOff>50800</xdr:colOff>
      <xdr:row>96</xdr:row>
      <xdr:rowOff>100257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146438</xdr:rowOff>
    </xdr:from>
    <xdr:to>
      <xdr:col>50</xdr:col>
      <xdr:colOff>114300</xdr:colOff>
      <xdr:row>96</xdr:row>
      <xdr:rowOff>169439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605638"/>
          <a:ext cx="889000" cy="2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109975</xdr:rowOff>
    </xdr:from>
    <xdr:to>
      <xdr:col>50</xdr:col>
      <xdr:colOff>165100</xdr:colOff>
      <xdr:row>97</xdr:row>
      <xdr:rowOff>40125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56652</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34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146438</xdr:rowOff>
    </xdr:from>
    <xdr:to>
      <xdr:col>45</xdr:col>
      <xdr:colOff>177800</xdr:colOff>
      <xdr:row>96</xdr:row>
      <xdr:rowOff>149606</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605638"/>
          <a:ext cx="889000" cy="3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96628</xdr:rowOff>
    </xdr:from>
    <xdr:to>
      <xdr:col>46</xdr:col>
      <xdr:colOff>38100</xdr:colOff>
      <xdr:row>97</xdr:row>
      <xdr:rowOff>26778</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17905</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64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137327</xdr:rowOff>
    </xdr:from>
    <xdr:to>
      <xdr:col>41</xdr:col>
      <xdr:colOff>50800</xdr:colOff>
      <xdr:row>96</xdr:row>
      <xdr:rowOff>149606</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253627"/>
          <a:ext cx="889000" cy="35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118804</xdr:rowOff>
    </xdr:from>
    <xdr:to>
      <xdr:col>41</xdr:col>
      <xdr:colOff>101600</xdr:colOff>
      <xdr:row>97</xdr:row>
      <xdr:rowOff>48954</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40081</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67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124268</xdr:rowOff>
    </xdr:from>
    <xdr:to>
      <xdr:col>36</xdr:col>
      <xdr:colOff>165100</xdr:colOff>
      <xdr:row>97</xdr:row>
      <xdr:rowOff>54418</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45545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67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145484</xdr:rowOff>
    </xdr:from>
    <xdr:to>
      <xdr:col>55</xdr:col>
      <xdr:colOff>50800</xdr:colOff>
      <xdr:row>96</xdr:row>
      <xdr:rowOff>75634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43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168361</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28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118639</xdr:rowOff>
    </xdr:from>
    <xdr:to>
      <xdr:col>50</xdr:col>
      <xdr:colOff>165100</xdr:colOff>
      <xdr:row>97</xdr:row>
      <xdr:rowOff>48789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5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39916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67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95638</xdr:rowOff>
    </xdr:from>
    <xdr:to>
      <xdr:col>46</xdr:col>
      <xdr:colOff>38100</xdr:colOff>
      <xdr:row>97</xdr:row>
      <xdr:rowOff>25788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5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42315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33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98806</xdr:rowOff>
    </xdr:from>
    <xdr:to>
      <xdr:col>41</xdr:col>
      <xdr:colOff>101600</xdr:colOff>
      <xdr:row>97</xdr:row>
      <xdr:rowOff>28956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55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45483</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33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86527</xdr:rowOff>
    </xdr:from>
    <xdr:to>
      <xdr:col>36</xdr:col>
      <xdr:colOff>165100</xdr:colOff>
      <xdr:row>95</xdr:row>
      <xdr:rowOff>16677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20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33204</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597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71711</xdr:rowOff>
    </xdr:from>
    <xdr:to>
      <xdr:col>85</xdr:col>
      <xdr:colOff>126364</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386661"/>
          <a:ext cx="1269" cy="1344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18388</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16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71711</xdr:rowOff>
    </xdr:from>
    <xdr:to>
      <xdr:col>86</xdr:col>
      <xdr:colOff>25400</xdr:colOff>
      <xdr:row>31</xdr:row>
      <xdr:rowOff>71711</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38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17075</xdr:rowOff>
    </xdr:from>
    <xdr:to>
      <xdr:col>85</xdr:col>
      <xdr:colOff>127000</xdr:colOff>
      <xdr:row>39</xdr:row>
      <xdr:rowOff>36430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5481300" y="6703625"/>
          <a:ext cx="838200" cy="1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78496</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422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55620</xdr:rowOff>
    </xdr:from>
    <xdr:to>
      <xdr:col>85</xdr:col>
      <xdr:colOff>177800</xdr:colOff>
      <xdr:row>38</xdr:row>
      <xdr:rowOff>157220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17685</xdr:rowOff>
    </xdr:from>
    <xdr:to>
      <xdr:col>81</xdr:col>
      <xdr:colOff>50800</xdr:colOff>
      <xdr:row>39</xdr:row>
      <xdr:rowOff>36430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704235"/>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27883</xdr:rowOff>
    </xdr:from>
    <xdr:to>
      <xdr:col>81</xdr:col>
      <xdr:colOff>101600</xdr:colOff>
      <xdr:row>38</xdr:row>
      <xdr:rowOff>129483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146010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18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143129</xdr:rowOff>
    </xdr:from>
    <xdr:to>
      <xdr:col>76</xdr:col>
      <xdr:colOff>114300</xdr:colOff>
      <xdr:row>39</xdr:row>
      <xdr:rowOff>17685</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58229"/>
          <a:ext cx="889000" cy="4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146641</xdr:rowOff>
    </xdr:from>
    <xdr:to>
      <xdr:col>76</xdr:col>
      <xdr:colOff>165100</xdr:colOff>
      <xdr:row>38</xdr:row>
      <xdr:rowOff>76791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93318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26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143129</xdr:rowOff>
    </xdr:from>
    <xdr:to>
      <xdr:col>71</xdr:col>
      <xdr:colOff>177800</xdr:colOff>
      <xdr:row>39</xdr:row>
      <xdr:rowOff>25438</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658229"/>
          <a:ext cx="889000" cy="5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16681</xdr:rowOff>
    </xdr:from>
    <xdr:to>
      <xdr:col>72</xdr:col>
      <xdr:colOff>38100</xdr:colOff>
      <xdr:row>38</xdr:row>
      <xdr:rowOff>118281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134809</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30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17291</xdr:rowOff>
    </xdr:from>
    <xdr:to>
      <xdr:col>67</xdr:col>
      <xdr:colOff>101600</xdr:colOff>
      <xdr:row>38</xdr:row>
      <xdr:rowOff>118891</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135418</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0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137725</xdr:rowOff>
    </xdr:from>
    <xdr:to>
      <xdr:col>85</xdr:col>
      <xdr:colOff>177800</xdr:colOff>
      <xdr:row>39</xdr:row>
      <xdr:rowOff>67875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5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52652</xdr:rowOff>
    </xdr:from>
    <xdr:ext cx="469744"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6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157080</xdr:rowOff>
    </xdr:from>
    <xdr:to>
      <xdr:col>81</xdr:col>
      <xdr:colOff>101600</xdr:colOff>
      <xdr:row>39</xdr:row>
      <xdr:rowOff>87230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7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78357</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292017" y="6764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138335</xdr:rowOff>
    </xdr:from>
    <xdr:to>
      <xdr:col>76</xdr:col>
      <xdr:colOff>165100</xdr:colOff>
      <xdr:row>39</xdr:row>
      <xdr:rowOff>68485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5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59612</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357428" y="6746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92329</xdr:rowOff>
    </xdr:from>
    <xdr:to>
      <xdr:col>72</xdr:col>
      <xdr:colOff>38100</xdr:colOff>
      <xdr:row>39</xdr:row>
      <xdr:rowOff>22479</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13606</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68428" y="670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146088</xdr:rowOff>
    </xdr:from>
    <xdr:to>
      <xdr:col>67</xdr:col>
      <xdr:colOff>101600</xdr:colOff>
      <xdr:row>39</xdr:row>
      <xdr:rowOff>76238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6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67365</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25017" y="6753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467</xdr:rowOff>
    </xdr:from>
    <xdr:to>
      <xdr:col>85</xdr:col>
      <xdr:colOff>126364</xdr:colOff>
      <xdr:row>78</xdr:row>
      <xdr:rowOff>131339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01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135166</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08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131339</xdr:rowOff>
    </xdr:from>
    <xdr:to>
      <xdr:col>86</xdr:col>
      <xdr:colOff>25400</xdr:colOff>
      <xdr:row>78</xdr:row>
      <xdr:rowOff>131339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0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118594</xdr:rowOff>
    </xdr:from>
    <xdr:ext cx="599010"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77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467</xdr:rowOff>
    </xdr:from>
    <xdr:to>
      <xdr:col>86</xdr:col>
      <xdr:colOff>25400</xdr:colOff>
      <xdr:row>70</xdr:row>
      <xdr:rowOff>467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0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165548</xdr:rowOff>
    </xdr:from>
    <xdr:to>
      <xdr:col>85</xdr:col>
      <xdr:colOff>127000</xdr:colOff>
      <xdr:row>76</xdr:row>
      <xdr:rowOff>5611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024298"/>
          <a:ext cx="838200" cy="1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39457</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726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16580</xdr:rowOff>
    </xdr:from>
    <xdr:to>
      <xdr:col>85</xdr:col>
      <xdr:colOff>177800</xdr:colOff>
      <xdr:row>75</xdr:row>
      <xdr:rowOff>118180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155800</xdr:rowOff>
    </xdr:from>
    <xdr:to>
      <xdr:col>81</xdr:col>
      <xdr:colOff>50800</xdr:colOff>
      <xdr:row>75</xdr:row>
      <xdr:rowOff>165548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014550"/>
          <a:ext cx="889000" cy="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34983</xdr:rowOff>
    </xdr:from>
    <xdr:to>
      <xdr:col>81</xdr:col>
      <xdr:colOff>101600</xdr:colOff>
      <xdr:row>75</xdr:row>
      <xdr:rowOff>136583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153110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6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150673</xdr:rowOff>
    </xdr:from>
    <xdr:to>
      <xdr:col>76</xdr:col>
      <xdr:colOff>114300</xdr:colOff>
      <xdr:row>75</xdr:row>
      <xdr:rowOff>155800</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3009423"/>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34820</xdr:rowOff>
    </xdr:from>
    <xdr:to>
      <xdr:col>76</xdr:col>
      <xdr:colOff>165100</xdr:colOff>
      <xdr:row>75</xdr:row>
      <xdr:rowOff>136420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152947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6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150673</xdr:rowOff>
    </xdr:from>
    <xdr:to>
      <xdr:col>71</xdr:col>
      <xdr:colOff>177800</xdr:colOff>
      <xdr:row>76</xdr:row>
      <xdr:rowOff>20796</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009423"/>
          <a:ext cx="889000" cy="4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164795</xdr:rowOff>
    </xdr:from>
    <xdr:to>
      <xdr:col>72</xdr:col>
      <xdr:colOff>38100</xdr:colOff>
      <xdr:row>76</xdr:row>
      <xdr:rowOff>94945</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86072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169694</xdr:rowOff>
    </xdr:from>
    <xdr:to>
      <xdr:col>67</xdr:col>
      <xdr:colOff>101600</xdr:colOff>
      <xdr:row>76</xdr:row>
      <xdr:rowOff>99844</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90971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126260</xdr:rowOff>
    </xdr:from>
    <xdr:to>
      <xdr:col>85</xdr:col>
      <xdr:colOff>177800</xdr:colOff>
      <xdr:row>76</xdr:row>
      <xdr:rowOff>56409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9850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104687</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963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114748</xdr:rowOff>
    </xdr:from>
    <xdr:to>
      <xdr:col>81</xdr:col>
      <xdr:colOff>101600</xdr:colOff>
      <xdr:row>76</xdr:row>
      <xdr:rowOff>44898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97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36025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06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105000</xdr:rowOff>
    </xdr:from>
    <xdr:to>
      <xdr:col>76</xdr:col>
      <xdr:colOff>165100</xdr:colOff>
      <xdr:row>76</xdr:row>
      <xdr:rowOff>35150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96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26277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05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99873</xdr:rowOff>
    </xdr:from>
    <xdr:to>
      <xdr:col>72</xdr:col>
      <xdr:colOff>38100</xdr:colOff>
      <xdr:row>76</xdr:row>
      <xdr:rowOff>30023</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95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46550</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73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141446</xdr:rowOff>
    </xdr:from>
    <xdr:to>
      <xdr:col>67</xdr:col>
      <xdr:colOff>101600</xdr:colOff>
      <xdr:row>76</xdr:row>
      <xdr:rowOff>71596</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00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88123</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775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113207</xdr:rowOff>
    </xdr:from>
    <xdr:to>
      <xdr:col>85</xdr:col>
      <xdr:colOff>126364</xdr:colOff>
      <xdr:row>99</xdr:row>
      <xdr:rowOff>28626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543707"/>
          <a:ext cx="1269" cy="1458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32453</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0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28626</xdr:rowOff>
    </xdr:from>
    <xdr:to>
      <xdr:col>86</xdr:col>
      <xdr:colOff>25400</xdr:colOff>
      <xdr:row>99</xdr:row>
      <xdr:rowOff>28626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0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59884</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31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113207</xdr:rowOff>
    </xdr:from>
    <xdr:to>
      <xdr:col>86</xdr:col>
      <xdr:colOff>25400</xdr:colOff>
      <xdr:row>90</xdr:row>
      <xdr:rowOff>113207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54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65963</xdr:rowOff>
    </xdr:from>
    <xdr:to>
      <xdr:col>85</xdr:col>
      <xdr:colOff>127000</xdr:colOff>
      <xdr:row>98</xdr:row>
      <xdr:rowOff>30784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696613"/>
          <a:ext cx="838200" cy="13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21938</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481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170511</xdr:rowOff>
    </xdr:from>
    <xdr:to>
      <xdr:col>85</xdr:col>
      <xdr:colOff>177800</xdr:colOff>
      <xdr:row>97</xdr:row>
      <xdr:rowOff>100661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2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65963</xdr:rowOff>
    </xdr:from>
    <xdr:to>
      <xdr:col>81</xdr:col>
      <xdr:colOff>50800</xdr:colOff>
      <xdr:row>98</xdr:row>
      <xdr:rowOff>121044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696613"/>
          <a:ext cx="889000" cy="22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168720</xdr:rowOff>
    </xdr:from>
    <xdr:to>
      <xdr:col>81</xdr:col>
      <xdr:colOff>101600</xdr:colOff>
      <xdr:row>97</xdr:row>
      <xdr:rowOff>98870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2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115397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40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69380</xdr:rowOff>
    </xdr:from>
    <xdr:to>
      <xdr:col>76</xdr:col>
      <xdr:colOff>114300</xdr:colOff>
      <xdr:row>98</xdr:row>
      <xdr:rowOff>121044</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871480"/>
          <a:ext cx="889000" cy="5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110325</xdr:rowOff>
    </xdr:from>
    <xdr:to>
      <xdr:col>76</xdr:col>
      <xdr:colOff>165100</xdr:colOff>
      <xdr:row>97</xdr:row>
      <xdr:rowOff>40475</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57002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34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69380</xdr:rowOff>
    </xdr:from>
    <xdr:to>
      <xdr:col>71</xdr:col>
      <xdr:colOff>177800</xdr:colOff>
      <xdr:row>98</xdr:row>
      <xdr:rowOff>118923</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871480"/>
          <a:ext cx="889000" cy="4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135573</xdr:rowOff>
    </xdr:from>
    <xdr:to>
      <xdr:col>72</xdr:col>
      <xdr:colOff>38100</xdr:colOff>
      <xdr:row>98</xdr:row>
      <xdr:rowOff>65723</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82250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4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151905</xdr:rowOff>
    </xdr:from>
    <xdr:to>
      <xdr:col>67</xdr:col>
      <xdr:colOff>101600</xdr:colOff>
      <xdr:row>98</xdr:row>
      <xdr:rowOff>82055</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98582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151434</xdr:rowOff>
    </xdr:from>
    <xdr:to>
      <xdr:col>85</xdr:col>
      <xdr:colOff>177800</xdr:colOff>
      <xdr:row>98</xdr:row>
      <xdr:rowOff>81584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78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129861</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60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15163</xdr:rowOff>
    </xdr:from>
    <xdr:to>
      <xdr:col>81</xdr:col>
      <xdr:colOff>101600</xdr:colOff>
      <xdr:row>97</xdr:row>
      <xdr:rowOff>116763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64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107890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73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70244</xdr:rowOff>
    </xdr:from>
    <xdr:to>
      <xdr:col>76</xdr:col>
      <xdr:colOff>165100</xdr:colOff>
      <xdr:row>99</xdr:row>
      <xdr:rowOff>394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87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162971</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57428" y="1696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18580</xdr:rowOff>
    </xdr:from>
    <xdr:to>
      <xdr:col>72</xdr:col>
      <xdr:colOff>38100</xdr:colOff>
      <xdr:row>98</xdr:row>
      <xdr:rowOff>120180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82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111307</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913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68123</xdr:rowOff>
    </xdr:from>
    <xdr:to>
      <xdr:col>67</xdr:col>
      <xdr:colOff>101600</xdr:colOff>
      <xdr:row>98</xdr:row>
      <xdr:rowOff>169723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7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160850</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696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13010</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499410"/>
          <a:ext cx="1269" cy="115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131137</xdr:rowOff>
    </xdr:from>
    <xdr:ext cx="534377"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27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13010</xdr:rowOff>
    </xdr:from>
    <xdr:to>
      <xdr:col>116</xdr:col>
      <xdr:colOff>152400</xdr:colOff>
      <xdr:row>32</xdr:row>
      <xdr:rowOff>13010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49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42100</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214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19223</xdr:rowOff>
    </xdr:from>
    <xdr:to>
      <xdr:col>116</xdr:col>
      <xdr:colOff>114300</xdr:colOff>
      <xdr:row>37</xdr:row>
      <xdr:rowOff>120823</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362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39888</xdr:rowOff>
    </xdr:from>
    <xdr:to>
      <xdr:col>112</xdr:col>
      <xdr:colOff>38100</xdr:colOff>
      <xdr:row>37</xdr:row>
      <xdr:rowOff>141488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158015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15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18903</xdr:rowOff>
    </xdr:from>
    <xdr:to>
      <xdr:col>107</xdr:col>
      <xdr:colOff>101600</xdr:colOff>
      <xdr:row>37</xdr:row>
      <xdr:rowOff>120503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137030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13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76738</xdr:rowOff>
    </xdr:from>
    <xdr:to>
      <xdr:col>102</xdr:col>
      <xdr:colOff>165100</xdr:colOff>
      <xdr:row>38</xdr:row>
      <xdr:rowOff>6888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23415</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19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151765</xdr:rowOff>
    </xdr:from>
    <xdr:to>
      <xdr:col>98</xdr:col>
      <xdr:colOff>38100</xdr:colOff>
      <xdr:row>38</xdr:row>
      <xdr:rowOff>81915</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98442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86939</xdr:rowOff>
    </xdr:from>
    <xdr:to>
      <xdr:col>116</xdr:col>
      <xdr:colOff>62864</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9002339"/>
          <a:ext cx="1269" cy="1081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33616</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77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86939</xdr:rowOff>
    </xdr:from>
    <xdr:to>
      <xdr:col>116</xdr:col>
      <xdr:colOff>152400</xdr:colOff>
      <xdr:row>52</xdr:row>
      <xdr:rowOff>86939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900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77795</xdr:rowOff>
    </xdr:from>
    <xdr:to>
      <xdr:col>116</xdr:col>
      <xdr:colOff>63500</xdr:colOff>
      <xdr:row>58</xdr:row>
      <xdr:rowOff>78344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1323300" y="10021895"/>
          <a:ext cx="8382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131939</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561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109062</xdr:rowOff>
    </xdr:from>
    <xdr:to>
      <xdr:col>116</xdr:col>
      <xdr:colOff>114300</xdr:colOff>
      <xdr:row>57</xdr:row>
      <xdr:rowOff>39212</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78344</xdr:rowOff>
    </xdr:from>
    <xdr:to>
      <xdr:col>111</xdr:col>
      <xdr:colOff>177800</xdr:colOff>
      <xdr:row>58</xdr:row>
      <xdr:rowOff>78984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0434300" y="10022444"/>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127305</xdr:rowOff>
    </xdr:from>
    <xdr:to>
      <xdr:col>112</xdr:col>
      <xdr:colOff>38100</xdr:colOff>
      <xdr:row>57</xdr:row>
      <xdr:rowOff>57455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73982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72675</xdr:rowOff>
    </xdr:from>
    <xdr:to>
      <xdr:col>107</xdr:col>
      <xdr:colOff>50800</xdr:colOff>
      <xdr:row>58</xdr:row>
      <xdr:rowOff>78984</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016775"/>
          <a:ext cx="8890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107462</xdr:rowOff>
    </xdr:from>
    <xdr:to>
      <xdr:col>107</xdr:col>
      <xdr:colOff>101600</xdr:colOff>
      <xdr:row>57</xdr:row>
      <xdr:rowOff>37612</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54139</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52009</xdr:rowOff>
    </xdr:from>
    <xdr:to>
      <xdr:col>102</xdr:col>
      <xdr:colOff>114300</xdr:colOff>
      <xdr:row>58</xdr:row>
      <xdr:rowOff>72675</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9996109"/>
          <a:ext cx="889000" cy="2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6696</xdr:rowOff>
    </xdr:from>
    <xdr:to>
      <xdr:col>102</xdr:col>
      <xdr:colOff>165100</xdr:colOff>
      <xdr:row>57</xdr:row>
      <xdr:rowOff>108296</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124823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17349</xdr:rowOff>
    </xdr:from>
    <xdr:to>
      <xdr:col>98</xdr:col>
      <xdr:colOff>38100</xdr:colOff>
      <xdr:row>57</xdr:row>
      <xdr:rowOff>118949</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135476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26995</xdr:rowOff>
    </xdr:from>
    <xdr:to>
      <xdr:col>116</xdr:col>
      <xdr:colOff>114300</xdr:colOff>
      <xdr:row>58</xdr:row>
      <xdr:rowOff>128595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997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113372</xdr:rowOff>
    </xdr:from>
    <xdr:ext cx="469744"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88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27544</xdr:rowOff>
    </xdr:from>
    <xdr:to>
      <xdr:col>112</xdr:col>
      <xdr:colOff>38100</xdr:colOff>
      <xdr:row>58</xdr:row>
      <xdr:rowOff>129144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997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120271</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088428" y="1006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28184</xdr:rowOff>
    </xdr:from>
    <xdr:to>
      <xdr:col>107</xdr:col>
      <xdr:colOff>101600</xdr:colOff>
      <xdr:row>58</xdr:row>
      <xdr:rowOff>129784</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997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120911</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199428" y="10065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21875</xdr:rowOff>
    </xdr:from>
    <xdr:to>
      <xdr:col>102</xdr:col>
      <xdr:colOff>165100</xdr:colOff>
      <xdr:row>58</xdr:row>
      <xdr:rowOff>123475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996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114602</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10428" y="1005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1209</xdr:rowOff>
    </xdr:from>
    <xdr:to>
      <xdr:col>98</xdr:col>
      <xdr:colOff>38100</xdr:colOff>
      <xdr:row>58</xdr:row>
      <xdr:rowOff>102809</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994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93936</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21428" y="1003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130670</xdr:rowOff>
    </xdr:from>
    <xdr:to>
      <xdr:col>116</xdr:col>
      <xdr:colOff>62864</xdr:colOff>
      <xdr:row>78</xdr:row>
      <xdr:rowOff>66815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32170"/>
          <a:ext cx="1269" cy="130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70642</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4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66815</xdr:rowOff>
    </xdr:from>
    <xdr:to>
      <xdr:col>116</xdr:col>
      <xdr:colOff>152400</xdr:colOff>
      <xdr:row>78</xdr:row>
      <xdr:rowOff>66815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39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77347</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07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130670</xdr:rowOff>
    </xdr:from>
    <xdr:to>
      <xdr:col>116</xdr:col>
      <xdr:colOff>152400</xdr:colOff>
      <xdr:row>70</xdr:row>
      <xdr:rowOff>130670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50736</xdr:rowOff>
    </xdr:from>
    <xdr:to>
      <xdr:col>116</xdr:col>
      <xdr:colOff>63500</xdr:colOff>
      <xdr:row>74</xdr:row>
      <xdr:rowOff>92570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738036"/>
          <a:ext cx="838200" cy="41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139869</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827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161442</xdr:rowOff>
    </xdr:from>
    <xdr:to>
      <xdr:col>116</xdr:col>
      <xdr:colOff>114300</xdr:colOff>
      <xdr:row>75</xdr:row>
      <xdr:rowOff>91592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92570</xdr:rowOff>
    </xdr:from>
    <xdr:to>
      <xdr:col>111</xdr:col>
      <xdr:colOff>177800</xdr:colOff>
      <xdr:row>74</xdr:row>
      <xdr:rowOff>118745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779870"/>
          <a:ext cx="8890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59639</xdr:rowOff>
    </xdr:from>
    <xdr:to>
      <xdr:col>112</xdr:col>
      <xdr:colOff>38100</xdr:colOff>
      <xdr:row>75</xdr:row>
      <xdr:rowOff>161240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152367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118745</xdr:rowOff>
    </xdr:from>
    <xdr:to>
      <xdr:col>107</xdr:col>
      <xdr:colOff>50800</xdr:colOff>
      <xdr:row>74</xdr:row>
      <xdr:rowOff>162331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806045"/>
          <a:ext cx="889000" cy="4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86843</xdr:rowOff>
    </xdr:from>
    <xdr:to>
      <xdr:col>107</xdr:col>
      <xdr:colOff>101600</xdr:colOff>
      <xdr:row>76</xdr:row>
      <xdr:rowOff>16993</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8120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162331</xdr:rowOff>
    </xdr:from>
    <xdr:to>
      <xdr:col>102</xdr:col>
      <xdr:colOff>114300</xdr:colOff>
      <xdr:row>75</xdr:row>
      <xdr:rowOff>60071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2849631"/>
          <a:ext cx="8890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25197</xdr:rowOff>
    </xdr:from>
    <xdr:to>
      <xdr:col>102</xdr:col>
      <xdr:colOff>165100</xdr:colOff>
      <xdr:row>76</xdr:row>
      <xdr:rowOff>126797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117924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143764</xdr:rowOff>
    </xdr:from>
    <xdr:to>
      <xdr:col>98</xdr:col>
      <xdr:colOff>38100</xdr:colOff>
      <xdr:row>75</xdr:row>
      <xdr:rowOff>73914</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90441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171386</xdr:rowOff>
    </xdr:from>
    <xdr:to>
      <xdr:col>116</xdr:col>
      <xdr:colOff>114300</xdr:colOff>
      <xdr:row>74</xdr:row>
      <xdr:rowOff>101536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68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22813</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538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41770</xdr:rowOff>
    </xdr:from>
    <xdr:to>
      <xdr:col>112</xdr:col>
      <xdr:colOff>38100</xdr:colOff>
      <xdr:row>74</xdr:row>
      <xdr:rowOff>143370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7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159897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50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67945</xdr:rowOff>
    </xdr:from>
    <xdr:to>
      <xdr:col>107</xdr:col>
      <xdr:colOff>101600</xdr:colOff>
      <xdr:row>74</xdr:row>
      <xdr:rowOff>169545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75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14622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53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111531</xdr:rowOff>
    </xdr:from>
    <xdr:to>
      <xdr:col>102</xdr:col>
      <xdr:colOff>165100</xdr:colOff>
      <xdr:row>75</xdr:row>
      <xdr:rowOff>41681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58208</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57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9271</xdr:rowOff>
    </xdr:from>
    <xdr:to>
      <xdr:col>98</xdr:col>
      <xdr:colOff>38100</xdr:colOff>
      <xdr:row>75</xdr:row>
      <xdr:rowOff>110871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8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101998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96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人件費は、住民一人当たり</a:t>
          </a:r>
          <a:r>
            <a:rPr kumimoji="1" lang="en-US" altLang="ja-JP" sz="1100">
              <a:latin typeface="ＭＳ Ｐゴシック" panose="020B0600070205080204" pitchFamily="50" charset="-128"/>
              <a:ea typeface="ＭＳ Ｐゴシック" panose="020B0600070205080204" pitchFamily="50" charset="-128"/>
            </a:rPr>
            <a:t>66,368</a:t>
          </a:r>
          <a:r>
            <a:rPr kumimoji="1" lang="ja-JP" altLang="en-US" sz="1100">
              <a:latin typeface="ＭＳ Ｐゴシック" panose="020B0600070205080204" pitchFamily="50" charset="-128"/>
              <a:ea typeface="ＭＳ Ｐゴシック" panose="020B0600070205080204" pitchFamily="50" charset="-128"/>
            </a:rPr>
            <a:t>円で前年度と比較して</a:t>
          </a:r>
          <a:r>
            <a:rPr kumimoji="1" lang="en-US" altLang="ja-JP" sz="1100">
              <a:latin typeface="ＭＳ Ｐゴシック" panose="020B0600070205080204" pitchFamily="50" charset="-128"/>
              <a:ea typeface="ＭＳ Ｐゴシック" panose="020B0600070205080204" pitchFamily="50" charset="-128"/>
            </a:rPr>
            <a:t>963</a:t>
          </a:r>
          <a:r>
            <a:rPr kumimoji="1" lang="ja-JP" altLang="en-US" sz="1100">
              <a:latin typeface="ＭＳ Ｐゴシック" panose="020B0600070205080204" pitchFamily="50" charset="-128"/>
              <a:ea typeface="ＭＳ Ｐゴシック" panose="020B0600070205080204" pitchFamily="50" charset="-128"/>
            </a:rPr>
            <a:t>円の減となっている。今後も、会計年度任用職員への勤勉手当の支給など増加要因があるため、動向を注視する必要がある。物件費は、住民一人当たり</a:t>
          </a:r>
          <a:r>
            <a:rPr kumimoji="1" lang="en-US" altLang="ja-JP" sz="1100">
              <a:latin typeface="ＭＳ Ｐゴシック" panose="020B0600070205080204" pitchFamily="50" charset="-128"/>
              <a:ea typeface="ＭＳ Ｐゴシック" panose="020B0600070205080204" pitchFamily="50" charset="-128"/>
            </a:rPr>
            <a:t>68,276</a:t>
          </a:r>
          <a:r>
            <a:rPr kumimoji="1" lang="ja-JP" altLang="en-US" sz="1100">
              <a:latin typeface="ＭＳ Ｐゴシック" panose="020B0600070205080204" pitchFamily="50" charset="-128"/>
              <a:ea typeface="ＭＳ Ｐゴシック" panose="020B0600070205080204" pitchFamily="50" charset="-128"/>
            </a:rPr>
            <a:t>円で前年度から</a:t>
          </a:r>
          <a:r>
            <a:rPr kumimoji="1" lang="en-US" altLang="ja-JP" sz="1100">
              <a:latin typeface="ＭＳ Ｐゴシック" panose="020B0600070205080204" pitchFamily="50" charset="-128"/>
              <a:ea typeface="ＭＳ Ｐゴシック" panose="020B0600070205080204" pitchFamily="50" charset="-128"/>
            </a:rPr>
            <a:t>6,156</a:t>
          </a:r>
          <a:r>
            <a:rPr kumimoji="1" lang="ja-JP" altLang="en-US" sz="1100">
              <a:latin typeface="ＭＳ Ｐゴシック" panose="020B0600070205080204" pitchFamily="50" charset="-128"/>
              <a:ea typeface="ＭＳ Ｐゴシック" panose="020B0600070205080204" pitchFamily="50" charset="-128"/>
            </a:rPr>
            <a:t>円の減となった。主な要因としては、新型コロナ対策関連事業が減少したためである。物件費は、燃料費や光熱水費、業務委託など物価高騰の影響を受ける経費が多いため、今後も横ばいから増加傾向で推移していくものと見込まれる。扶助費は、住民一人当たり</a:t>
          </a:r>
          <a:r>
            <a:rPr kumimoji="1" lang="en-US" altLang="ja-JP" sz="1100">
              <a:latin typeface="ＭＳ Ｐゴシック" panose="020B0600070205080204" pitchFamily="50" charset="-128"/>
              <a:ea typeface="ＭＳ Ｐゴシック" panose="020B0600070205080204" pitchFamily="50" charset="-128"/>
            </a:rPr>
            <a:t>136,450</a:t>
          </a:r>
          <a:r>
            <a:rPr kumimoji="1" lang="ja-JP" altLang="en-US" sz="1100">
              <a:latin typeface="ＭＳ Ｐゴシック" panose="020B0600070205080204" pitchFamily="50" charset="-128"/>
              <a:ea typeface="ＭＳ Ｐゴシック" panose="020B0600070205080204" pitchFamily="50" charset="-128"/>
            </a:rPr>
            <a:t>円で前年度から</a:t>
          </a:r>
          <a:r>
            <a:rPr kumimoji="1" lang="en-US" altLang="ja-JP" sz="1100">
              <a:latin typeface="ＭＳ Ｐゴシック" panose="020B0600070205080204" pitchFamily="50" charset="-128"/>
              <a:ea typeface="ＭＳ Ｐゴシック" panose="020B0600070205080204" pitchFamily="50" charset="-128"/>
            </a:rPr>
            <a:t>13,652</a:t>
          </a:r>
          <a:r>
            <a:rPr kumimoji="1" lang="ja-JP" altLang="en-US" sz="1100">
              <a:latin typeface="ＭＳ Ｐゴシック" panose="020B0600070205080204" pitchFamily="50" charset="-128"/>
              <a:ea typeface="ＭＳ Ｐゴシック" panose="020B0600070205080204" pitchFamily="50" charset="-128"/>
            </a:rPr>
            <a:t>円の増となった。主な要因としては、物価高騰等の影響に伴う生活者支援の給付金事業や介護給付事業等に関する経費の増によるものであり、今後も増額傾向が見込まれる。補助費等は、住民一人当たり</a:t>
          </a:r>
          <a:r>
            <a:rPr kumimoji="1" lang="en-US" altLang="ja-JP" sz="1100">
              <a:latin typeface="ＭＳ Ｐゴシック" panose="020B0600070205080204" pitchFamily="50" charset="-128"/>
              <a:ea typeface="ＭＳ Ｐゴシック" panose="020B0600070205080204" pitchFamily="50" charset="-128"/>
            </a:rPr>
            <a:t>81,216</a:t>
          </a:r>
          <a:r>
            <a:rPr kumimoji="1" lang="ja-JP" altLang="en-US" sz="1100">
              <a:latin typeface="ＭＳ Ｐゴシック" panose="020B0600070205080204" pitchFamily="50" charset="-128"/>
              <a:ea typeface="ＭＳ Ｐゴシック" panose="020B0600070205080204" pitchFamily="50" charset="-128"/>
            </a:rPr>
            <a:t>円で前年度と比較して</a:t>
          </a:r>
          <a:r>
            <a:rPr kumimoji="1" lang="en-US" altLang="ja-JP" sz="1100">
              <a:latin typeface="ＭＳ Ｐゴシック" panose="020B0600070205080204" pitchFamily="50" charset="-128"/>
              <a:ea typeface="ＭＳ Ｐゴシック" panose="020B0600070205080204" pitchFamily="50" charset="-128"/>
            </a:rPr>
            <a:t>792</a:t>
          </a:r>
          <a:r>
            <a:rPr kumimoji="1" lang="ja-JP" altLang="en-US" sz="1100">
              <a:latin typeface="ＭＳ Ｐゴシック" panose="020B0600070205080204" pitchFamily="50" charset="-128"/>
              <a:ea typeface="ＭＳ Ｐゴシック" panose="020B0600070205080204" pitchFamily="50" charset="-128"/>
            </a:rPr>
            <a:t>円の減となった。主な要因としては、新型コロナウイルスワクチン接種事業に伴う償還金</a:t>
          </a:r>
          <a:r>
            <a:rPr kumimoji="1" lang="en-US" altLang="ja-JP" sz="1100">
              <a:latin typeface="ＭＳ Ｐゴシック" panose="020B0600070205080204" pitchFamily="50" charset="-128"/>
              <a:ea typeface="ＭＳ Ｐゴシック" panose="020B0600070205080204" pitchFamily="50" charset="-128"/>
            </a:rPr>
            <a:t>154</a:t>
          </a:r>
          <a:r>
            <a:rPr kumimoji="1" lang="ja-JP" altLang="en-US" sz="1100">
              <a:latin typeface="ＭＳ Ｐゴシック" panose="020B0600070205080204" pitchFamily="50" charset="-128"/>
              <a:ea typeface="ＭＳ Ｐゴシック" panose="020B0600070205080204" pitchFamily="50" charset="-128"/>
            </a:rPr>
            <a:t>百万円が減ととなったことなどによるものである。今後は、一部事務組合の所管であるごみ処理施設やし尿処理施設等の老朽化に伴う維持管理費の増が想定されるため増加傾向が見込まれる。</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65,695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円で前年度から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7,425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円の増となった。ここ</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は類似団体平均を下回っている状況ではあるが、今後も学校規模適正化事業（学校統廃合）や老朽化した学校施設の改築・長寿命化事業が計画されているため増加の転じていくと見込んでいる。普通建設事業費の増加は、その後の公債費にも影響していくるため、事業実施に当たっては、必要性や緊急性を踏まえた優先順位を明確にした上で実施していく必要があると考える。公債費は、合併特例債の償還がピークを過ぎたことから減少傾向であったが、前述のとおり、今後普通建設事業費の影響を受ける可能性が大いにあるため、その動向については注意しておく必要がある。積立金は、住民一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14,576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円で前年度から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10,730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円の減となった。主な要因としては、財政調整基金積立金や市有施設整備基金積立金が減少したことによるものである。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63,537
62,248
152.60
36,500,011
35,213,084
1,132,425
18,456,358
30,372,735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38</xdr:row>
      <xdr:rowOff>74168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25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77995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9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74168</xdr:rowOff>
    </xdr:from>
    <xdr:to>
      <xdr:col>24</xdr:col>
      <xdr:colOff>152400</xdr:colOff>
      <xdr:row>38</xdr:row>
      <xdr:rowOff>74168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8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111887</xdr:rowOff>
    </xdr:from>
    <xdr:to>
      <xdr:col>24</xdr:col>
      <xdr:colOff>63500</xdr:colOff>
      <xdr:row>35</xdr:row>
      <xdr:rowOff>152654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12637"/>
          <a:ext cx="8382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95140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95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116713</xdr:rowOff>
    </xdr:from>
    <xdr:to>
      <xdr:col>24</xdr:col>
      <xdr:colOff>114300</xdr:colOff>
      <xdr:row>36</xdr:row>
      <xdr:rowOff>46863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152654</xdr:rowOff>
    </xdr:from>
    <xdr:to>
      <xdr:col>19</xdr:col>
      <xdr:colOff>177800</xdr:colOff>
      <xdr:row>35</xdr:row>
      <xdr:rowOff>167132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5340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148336</xdr:rowOff>
    </xdr:from>
    <xdr:to>
      <xdr:col>20</xdr:col>
      <xdr:colOff>38100</xdr:colOff>
      <xdr:row>36</xdr:row>
      <xdr:rowOff>78486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69613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167132</xdr:rowOff>
    </xdr:from>
    <xdr:to>
      <xdr:col>15</xdr:col>
      <xdr:colOff>50800</xdr:colOff>
      <xdr:row>36</xdr:row>
      <xdr:rowOff>32258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6788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168148</xdr:rowOff>
    </xdr:from>
    <xdr:to>
      <xdr:col>15</xdr:col>
      <xdr:colOff>101600</xdr:colOff>
      <xdr:row>36</xdr:row>
      <xdr:rowOff>98298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89425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149225</xdr:rowOff>
    </xdr:from>
    <xdr:to>
      <xdr:col>10</xdr:col>
      <xdr:colOff>114300</xdr:colOff>
      <xdr:row>36</xdr:row>
      <xdr:rowOff>32258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49975"/>
          <a:ext cx="889000" cy="5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151765</xdr:rowOff>
    </xdr:from>
    <xdr:to>
      <xdr:col>10</xdr:col>
      <xdr:colOff>165100</xdr:colOff>
      <xdr:row>36</xdr:row>
      <xdr:rowOff>81915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98442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2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112522</xdr:rowOff>
    </xdr:from>
    <xdr:to>
      <xdr:col>6</xdr:col>
      <xdr:colOff>38100</xdr:colOff>
      <xdr:row>36</xdr:row>
      <xdr:rowOff>42672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33799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61087</xdr:rowOff>
    </xdr:from>
    <xdr:to>
      <xdr:col>24</xdr:col>
      <xdr:colOff>114300</xdr:colOff>
      <xdr:row>35</xdr:row>
      <xdr:rowOff>162687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6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83964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13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101854</xdr:rowOff>
    </xdr:from>
    <xdr:to>
      <xdr:col>20</xdr:col>
      <xdr:colOff>38100</xdr:colOff>
      <xdr:row>36</xdr:row>
      <xdr:rowOff>32004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02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48531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7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116332</xdr:rowOff>
    </xdr:from>
    <xdr:to>
      <xdr:col>15</xdr:col>
      <xdr:colOff>101600</xdr:colOff>
      <xdr:row>36</xdr:row>
      <xdr:rowOff>46482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63009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152908</xdr:rowOff>
    </xdr:from>
    <xdr:to>
      <xdr:col>10</xdr:col>
      <xdr:colOff>165100</xdr:colOff>
      <xdr:row>36</xdr:row>
      <xdr:rowOff>83058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74185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98425</xdr:rowOff>
    </xdr:from>
    <xdr:to>
      <xdr:col>6</xdr:col>
      <xdr:colOff>38100</xdr:colOff>
      <xdr:row>36</xdr:row>
      <xdr:rowOff>28575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9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45102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74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143833</xdr:rowOff>
    </xdr:from>
    <xdr:to>
      <xdr:col>24</xdr:col>
      <xdr:colOff>62865</xdr:colOff>
      <xdr:row>57</xdr:row>
      <xdr:rowOff>168128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887783"/>
          <a:ext cx="1270" cy="1052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4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168128</xdr:rowOff>
    </xdr:from>
    <xdr:to>
      <xdr:col>24</xdr:col>
      <xdr:colOff>152400</xdr:colOff>
      <xdr:row>57</xdr:row>
      <xdr:rowOff>168128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4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90510</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66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261,596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143833</xdr:rowOff>
    </xdr:from>
    <xdr:to>
      <xdr:col>24</xdr:col>
      <xdr:colOff>152400</xdr:colOff>
      <xdr:row>51</xdr:row>
      <xdr:rowOff>143833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887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149036</xdr:rowOff>
    </xdr:from>
    <xdr:to>
      <xdr:col>24</xdr:col>
      <xdr:colOff>63500</xdr:colOff>
      <xdr:row>57</xdr:row>
      <xdr:rowOff>26072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50236"/>
          <a:ext cx="838200" cy="4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162796</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10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139919</xdr:rowOff>
    </xdr:from>
    <xdr:to>
      <xdr:col>24</xdr:col>
      <xdr:colOff>114300</xdr:colOff>
      <xdr:row>56</xdr:row>
      <xdr:rowOff>70069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149036</xdr:rowOff>
    </xdr:from>
    <xdr:to>
      <xdr:col>19</xdr:col>
      <xdr:colOff>177800</xdr:colOff>
      <xdr:row>57</xdr:row>
      <xdr:rowOff>36437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750236"/>
          <a:ext cx="889000" cy="5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6622</xdr:rowOff>
    </xdr:from>
    <xdr:to>
      <xdr:col>20</xdr:col>
      <xdr:colOff>38100</xdr:colOff>
      <xdr:row>56</xdr:row>
      <xdr:rowOff>108222</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124749</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80689</xdr:rowOff>
    </xdr:from>
    <xdr:to>
      <xdr:col>15</xdr:col>
      <xdr:colOff>50800</xdr:colOff>
      <xdr:row>57</xdr:row>
      <xdr:rowOff>36437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338989"/>
          <a:ext cx="889000" cy="47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2210</xdr:rowOff>
    </xdr:from>
    <xdr:to>
      <xdr:col>15</xdr:col>
      <xdr:colOff>101600</xdr:colOff>
      <xdr:row>56</xdr:row>
      <xdr:rowOff>103810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120337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80689</xdr:rowOff>
    </xdr:from>
    <xdr:to>
      <xdr:col>10</xdr:col>
      <xdr:colOff>114300</xdr:colOff>
      <xdr:row>56</xdr:row>
      <xdr:rowOff>85869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338989"/>
          <a:ext cx="889000" cy="34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147010</xdr:rowOff>
    </xdr:from>
    <xdr:to>
      <xdr:col>10</xdr:col>
      <xdr:colOff>165100</xdr:colOff>
      <xdr:row>54</xdr:row>
      <xdr:rowOff>77160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93687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009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115253</xdr:rowOff>
    </xdr:from>
    <xdr:to>
      <xdr:col>6</xdr:col>
      <xdr:colOff>38100</xdr:colOff>
      <xdr:row>57</xdr:row>
      <xdr:rowOff>45403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1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36530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80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146722</xdr:rowOff>
    </xdr:from>
    <xdr:to>
      <xdr:col>24</xdr:col>
      <xdr:colOff>114300</xdr:colOff>
      <xdr:row>57</xdr:row>
      <xdr:rowOff>76872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125149</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98236</xdr:rowOff>
    </xdr:from>
    <xdr:to>
      <xdr:col>20</xdr:col>
      <xdr:colOff>38100</xdr:colOff>
      <xdr:row>57</xdr:row>
      <xdr:rowOff>28386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9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19513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9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157087</xdr:rowOff>
    </xdr:from>
    <xdr:to>
      <xdr:col>15</xdr:col>
      <xdr:colOff>101600</xdr:colOff>
      <xdr:row>57</xdr:row>
      <xdr:rowOff>87237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5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78364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5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29889</xdr:rowOff>
    </xdr:from>
    <xdr:to>
      <xdr:col>10</xdr:col>
      <xdr:colOff>165100</xdr:colOff>
      <xdr:row>54</xdr:row>
      <xdr:rowOff>131489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28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122616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380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35069</xdr:rowOff>
    </xdr:from>
    <xdr:to>
      <xdr:col>6</xdr:col>
      <xdr:colOff>38100</xdr:colOff>
      <xdr:row>56</xdr:row>
      <xdr:rowOff>136669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63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153196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41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91041</xdr:rowOff>
    </xdr:from>
    <xdr:to>
      <xdr:col>24</xdr:col>
      <xdr:colOff>62865</xdr:colOff>
      <xdr:row>78</xdr:row>
      <xdr:rowOff>142622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21091"/>
          <a:ext cx="1270" cy="1594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146449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1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142622</xdr:rowOff>
    </xdr:from>
    <xdr:to>
      <xdr:col>24</xdr:col>
      <xdr:colOff>152400</xdr:colOff>
      <xdr:row>78</xdr:row>
      <xdr:rowOff>142622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1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37718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69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265,480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91041</xdr:rowOff>
    </xdr:from>
    <xdr:to>
      <xdr:col>24</xdr:col>
      <xdr:colOff>152400</xdr:colOff>
      <xdr:row>69</xdr:row>
      <xdr:rowOff>91041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21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40536</xdr:rowOff>
    </xdr:from>
    <xdr:to>
      <xdr:col>24</xdr:col>
      <xdr:colOff>63500</xdr:colOff>
      <xdr:row>75</xdr:row>
      <xdr:rowOff>60915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27836"/>
          <a:ext cx="838200" cy="19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165200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525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15323</xdr:rowOff>
    </xdr:from>
    <xdr:to>
      <xdr:col>24</xdr:col>
      <xdr:colOff>114300</xdr:colOff>
      <xdr:row>75</xdr:row>
      <xdr:rowOff>116923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7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75186</xdr:rowOff>
    </xdr:from>
    <xdr:to>
      <xdr:col>19</xdr:col>
      <xdr:colOff>177800</xdr:colOff>
      <xdr:row>75</xdr:row>
      <xdr:rowOff>60915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762486"/>
          <a:ext cx="889000" cy="157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56586</xdr:rowOff>
    </xdr:from>
    <xdr:to>
      <xdr:col>20</xdr:col>
      <xdr:colOff>38100</xdr:colOff>
      <xdr:row>76</xdr:row>
      <xdr:rowOff>158186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8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149313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7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75186</xdr:rowOff>
    </xdr:from>
    <xdr:to>
      <xdr:col>15</xdr:col>
      <xdr:colOff>50800</xdr:colOff>
      <xdr:row>76</xdr:row>
      <xdr:rowOff>136500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762486"/>
          <a:ext cx="889000" cy="40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48242</xdr:rowOff>
    </xdr:from>
    <xdr:to>
      <xdr:col>15</xdr:col>
      <xdr:colOff>101600</xdr:colOff>
      <xdr:row>75</xdr:row>
      <xdr:rowOff>149842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0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140969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9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136500</xdr:rowOff>
    </xdr:from>
    <xdr:to>
      <xdr:col>10</xdr:col>
      <xdr:colOff>114300</xdr:colOff>
      <xdr:row>77</xdr:row>
      <xdr:rowOff>23833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6670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136399</xdr:rowOff>
    </xdr:from>
    <xdr:to>
      <xdr:col>10</xdr:col>
      <xdr:colOff>165100</xdr:colOff>
      <xdr:row>78</xdr:row>
      <xdr:rowOff>66549</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38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57676</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30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52112</xdr:rowOff>
    </xdr:from>
    <xdr:to>
      <xdr:col>6</xdr:col>
      <xdr:colOff>38100</xdr:colOff>
      <xdr:row>78</xdr:row>
      <xdr:rowOff>153712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2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144839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7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161186</xdr:rowOff>
    </xdr:from>
    <xdr:to>
      <xdr:col>24</xdr:col>
      <xdr:colOff>114300</xdr:colOff>
      <xdr:row>74</xdr:row>
      <xdr:rowOff>91336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7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12613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2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10115</xdr:rowOff>
    </xdr:from>
    <xdr:to>
      <xdr:col>20</xdr:col>
      <xdr:colOff>38100</xdr:colOff>
      <xdr:row>75</xdr:row>
      <xdr:rowOff>111715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6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128242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44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24386</xdr:rowOff>
    </xdr:from>
    <xdr:to>
      <xdr:col>15</xdr:col>
      <xdr:colOff>101600</xdr:colOff>
      <xdr:row>74</xdr:row>
      <xdr:rowOff>125986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71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142513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486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85700</xdr:rowOff>
    </xdr:from>
    <xdr:to>
      <xdr:col>10</xdr:col>
      <xdr:colOff>165100</xdr:colOff>
      <xdr:row>77</xdr:row>
      <xdr:rowOff>15850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32376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91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144483</xdr:rowOff>
    </xdr:from>
    <xdr:to>
      <xdr:col>6</xdr:col>
      <xdr:colOff>38100</xdr:colOff>
      <xdr:row>77</xdr:row>
      <xdr:rowOff>74633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7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91160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49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99124</xdr:rowOff>
    </xdr:from>
    <xdr:to>
      <xdr:col>24</xdr:col>
      <xdr:colOff>62865</xdr:colOff>
      <xdr:row>98</xdr:row>
      <xdr:rowOff>36182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9624"/>
          <a:ext cx="1270" cy="1308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40009</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4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36182</xdr:rowOff>
    </xdr:from>
    <xdr:to>
      <xdr:col>24</xdr:col>
      <xdr:colOff>152400</xdr:colOff>
      <xdr:row>98</xdr:row>
      <xdr:rowOff>36182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38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45801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0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99124</xdr:rowOff>
    </xdr:from>
    <xdr:to>
      <xdr:col>24</xdr:col>
      <xdr:colOff>152400</xdr:colOff>
      <xdr:row>90</xdr:row>
      <xdr:rowOff>99124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9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104533</xdr:rowOff>
    </xdr:from>
    <xdr:to>
      <xdr:col>24</xdr:col>
      <xdr:colOff>63500</xdr:colOff>
      <xdr:row>96</xdr:row>
      <xdr:rowOff>21189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92283"/>
          <a:ext cx="838200" cy="8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93108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209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70231</xdr:rowOff>
    </xdr:from>
    <xdr:to>
      <xdr:col>24</xdr:col>
      <xdr:colOff>114300</xdr:colOff>
      <xdr:row>96</xdr:row>
      <xdr:rowOff>381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104533</xdr:rowOff>
    </xdr:from>
    <xdr:to>
      <xdr:col>19</xdr:col>
      <xdr:colOff>177800</xdr:colOff>
      <xdr:row>96</xdr:row>
      <xdr:rowOff>56451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392283"/>
          <a:ext cx="889000" cy="1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60534</xdr:rowOff>
    </xdr:from>
    <xdr:to>
      <xdr:col>20</xdr:col>
      <xdr:colOff>38100</xdr:colOff>
      <xdr:row>95</xdr:row>
      <xdr:rowOff>162134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153261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4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56451</xdr:rowOff>
    </xdr:from>
    <xdr:to>
      <xdr:col>15</xdr:col>
      <xdr:colOff>50800</xdr:colOff>
      <xdr:row>97</xdr:row>
      <xdr:rowOff>87407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15651"/>
          <a:ext cx="889000" cy="20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56038</xdr:rowOff>
    </xdr:from>
    <xdr:to>
      <xdr:col>15</xdr:col>
      <xdr:colOff>101600</xdr:colOff>
      <xdr:row>95</xdr:row>
      <xdr:rowOff>157638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2715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1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87407</xdr:rowOff>
    </xdr:from>
    <xdr:to>
      <xdr:col>10</xdr:col>
      <xdr:colOff>114300</xdr:colOff>
      <xdr:row>97</xdr:row>
      <xdr:rowOff>109716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18057"/>
          <a:ext cx="889000" cy="2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10471</xdr:rowOff>
    </xdr:from>
    <xdr:to>
      <xdr:col>10</xdr:col>
      <xdr:colOff>165100</xdr:colOff>
      <xdr:row>96</xdr:row>
      <xdr:rowOff>112071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128598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72803</xdr:rowOff>
    </xdr:from>
    <xdr:to>
      <xdr:col>6</xdr:col>
      <xdr:colOff>38100</xdr:colOff>
      <xdr:row>97</xdr:row>
      <xdr:rowOff>2953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19480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0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141839</xdr:rowOff>
    </xdr:from>
    <xdr:to>
      <xdr:col>24</xdr:col>
      <xdr:colOff>114300</xdr:colOff>
      <xdr:row>96</xdr:row>
      <xdr:rowOff>71989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2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120266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0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53733</xdr:rowOff>
    </xdr:from>
    <xdr:to>
      <xdr:col>20</xdr:col>
      <xdr:colOff>38100</xdr:colOff>
      <xdr:row>95</xdr:row>
      <xdr:rowOff>155333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4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410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1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5651</xdr:rowOff>
    </xdr:from>
    <xdr:to>
      <xdr:col>15</xdr:col>
      <xdr:colOff>101600</xdr:colOff>
      <xdr:row>96</xdr:row>
      <xdr:rowOff>107251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6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98378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5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36607</xdr:rowOff>
    </xdr:from>
    <xdr:to>
      <xdr:col>10</xdr:col>
      <xdr:colOff>165100</xdr:colOff>
      <xdr:row>97</xdr:row>
      <xdr:rowOff>138207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129334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5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58916</xdr:rowOff>
    </xdr:from>
    <xdr:to>
      <xdr:col>6</xdr:col>
      <xdr:colOff>38100</xdr:colOff>
      <xdr:row>97</xdr:row>
      <xdr:rowOff>160516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8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151643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8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166370</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38420"/>
          <a:ext cx="127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113047</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166370</xdr:rowOff>
    </xdr:from>
    <xdr:to>
      <xdr:col>55</xdr:col>
      <xdr:colOff>88900</xdr:colOff>
      <xdr:row>29</xdr:row>
      <xdr:rowOff>166370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38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70248</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424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47371</xdr:rowOff>
    </xdr:from>
    <xdr:to>
      <xdr:col>55</xdr:col>
      <xdr:colOff>50800</xdr:colOff>
      <xdr:row>37</xdr:row>
      <xdr:rowOff>148971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9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115570</xdr:rowOff>
    </xdr:from>
    <xdr:to>
      <xdr:col>50</xdr:col>
      <xdr:colOff>165100</xdr:colOff>
      <xdr:row>37</xdr:row>
      <xdr:rowOff>45720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8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62247</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06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103378</xdr:rowOff>
    </xdr:from>
    <xdr:to>
      <xdr:col>46</xdr:col>
      <xdr:colOff>38100</xdr:colOff>
      <xdr:row>38</xdr:row>
      <xdr:rowOff>33528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50055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22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159385</xdr:rowOff>
    </xdr:from>
    <xdr:to>
      <xdr:col>41</xdr:col>
      <xdr:colOff>101600</xdr:colOff>
      <xdr:row>37</xdr:row>
      <xdr:rowOff>89535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3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106062</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106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66421</xdr:rowOff>
    </xdr:from>
    <xdr:to>
      <xdr:col>36</xdr:col>
      <xdr:colOff>165100</xdr:colOff>
      <xdr:row>37</xdr:row>
      <xdr:rowOff>168021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13098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8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126784</xdr:rowOff>
    </xdr:from>
    <xdr:to>
      <xdr:col>54</xdr:col>
      <xdr:colOff>189865</xdr:colOff>
      <xdr:row>58</xdr:row>
      <xdr:rowOff>77901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99284"/>
          <a:ext cx="1270" cy="132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81728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2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77901</xdr:rowOff>
    </xdr:from>
    <xdr:to>
      <xdr:col>55</xdr:col>
      <xdr:colOff>88900</xdr:colOff>
      <xdr:row>58</xdr:row>
      <xdr:rowOff>77901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2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73461</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7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126784</xdr:rowOff>
    </xdr:from>
    <xdr:to>
      <xdr:col>55</xdr:col>
      <xdr:colOff>88900</xdr:colOff>
      <xdr:row>50</xdr:row>
      <xdr:rowOff>126784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9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42640</xdr:rowOff>
    </xdr:from>
    <xdr:to>
      <xdr:col>55</xdr:col>
      <xdr:colOff>0</xdr:colOff>
      <xdr:row>54</xdr:row>
      <xdr:rowOff>166446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300940"/>
          <a:ext cx="838200" cy="12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96740</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5264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118313</xdr:rowOff>
    </xdr:from>
    <xdr:to>
      <xdr:col>55</xdr:col>
      <xdr:colOff>50800</xdr:colOff>
      <xdr:row>56</xdr:row>
      <xdr:rowOff>48463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548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166446</xdr:rowOff>
    </xdr:from>
    <xdr:to>
      <xdr:col>50</xdr:col>
      <xdr:colOff>114300</xdr:colOff>
      <xdr:row>56</xdr:row>
      <xdr:rowOff>1969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424746"/>
          <a:ext cx="889000" cy="1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128943</xdr:rowOff>
    </xdr:from>
    <xdr:to>
      <xdr:col>50</xdr:col>
      <xdr:colOff>165100</xdr:colOff>
      <xdr:row>56</xdr:row>
      <xdr:rowOff>59093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50220</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5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1969</xdr:rowOff>
    </xdr:from>
    <xdr:to>
      <xdr:col>45</xdr:col>
      <xdr:colOff>177800</xdr:colOff>
      <xdr:row>56</xdr:row>
      <xdr:rowOff>14770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603169"/>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158794</xdr:rowOff>
    </xdr:from>
    <xdr:to>
      <xdr:col>46</xdr:col>
      <xdr:colOff>38100</xdr:colOff>
      <xdr:row>56</xdr:row>
      <xdr:rowOff>88944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80071</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8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22447</xdr:rowOff>
    </xdr:from>
    <xdr:to>
      <xdr:col>41</xdr:col>
      <xdr:colOff>50800</xdr:colOff>
      <xdr:row>56</xdr:row>
      <xdr:rowOff>14770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452197"/>
          <a:ext cx="889000" cy="16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46057</xdr:rowOff>
    </xdr:from>
    <xdr:to>
      <xdr:col>41</xdr:col>
      <xdr:colOff>101600</xdr:colOff>
      <xdr:row>56</xdr:row>
      <xdr:rowOff>147657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138784</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7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63735</xdr:rowOff>
    </xdr:from>
    <xdr:to>
      <xdr:col>36</xdr:col>
      <xdr:colOff>165100</xdr:colOff>
      <xdr:row>56</xdr:row>
      <xdr:rowOff>165335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156462</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163290</xdr:rowOff>
    </xdr:from>
    <xdr:to>
      <xdr:col>55</xdr:col>
      <xdr:colOff>50800</xdr:colOff>
      <xdr:row>54</xdr:row>
      <xdr:rowOff>93440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25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14717</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10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115646</xdr:rowOff>
    </xdr:from>
    <xdr:to>
      <xdr:col>50</xdr:col>
      <xdr:colOff>165100</xdr:colOff>
      <xdr:row>55</xdr:row>
      <xdr:rowOff>45796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37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62323</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14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122619</xdr:rowOff>
    </xdr:from>
    <xdr:to>
      <xdr:col>46</xdr:col>
      <xdr:colOff>38100</xdr:colOff>
      <xdr:row>56</xdr:row>
      <xdr:rowOff>52769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55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69296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32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135420</xdr:rowOff>
    </xdr:from>
    <xdr:to>
      <xdr:col>41</xdr:col>
      <xdr:colOff>101600</xdr:colOff>
      <xdr:row>56</xdr:row>
      <xdr:rowOff>65570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56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82097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34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143097</xdr:rowOff>
    </xdr:from>
    <xdr:to>
      <xdr:col>36</xdr:col>
      <xdr:colOff>165100</xdr:colOff>
      <xdr:row>55</xdr:row>
      <xdr:rowOff>73247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89774</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17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104071</xdr:rowOff>
    </xdr:from>
    <xdr:to>
      <xdr:col>54</xdr:col>
      <xdr:colOff>189865</xdr:colOff>
      <xdr:row>79</xdr:row>
      <xdr:rowOff>3062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05571"/>
          <a:ext cx="1270" cy="1442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6889</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51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3062</xdr:rowOff>
    </xdr:from>
    <xdr:to>
      <xdr:col>55</xdr:col>
      <xdr:colOff>88900</xdr:colOff>
      <xdr:row>79</xdr:row>
      <xdr:rowOff>3062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47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50748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8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104071</xdr:rowOff>
    </xdr:from>
    <xdr:to>
      <xdr:col>55</xdr:col>
      <xdr:colOff>88900</xdr:colOff>
      <xdr:row>70</xdr:row>
      <xdr:rowOff>104071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0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171117</xdr:rowOff>
    </xdr:from>
    <xdr:to>
      <xdr:col>55</xdr:col>
      <xdr:colOff>0</xdr:colOff>
      <xdr:row>78</xdr:row>
      <xdr:rowOff>5054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201317"/>
          <a:ext cx="838200" cy="17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78630</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765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55753</xdr:rowOff>
    </xdr:from>
    <xdr:to>
      <xdr:col>55</xdr:col>
      <xdr:colOff>50800</xdr:colOff>
      <xdr:row>75</xdr:row>
      <xdr:rowOff>157353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171117</xdr:rowOff>
    </xdr:from>
    <xdr:to>
      <xdr:col>50</xdr:col>
      <xdr:colOff>114300</xdr:colOff>
      <xdr:row>77</xdr:row>
      <xdr:rowOff>39115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201317"/>
          <a:ext cx="889000" cy="39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123158</xdr:rowOff>
    </xdr:from>
    <xdr:to>
      <xdr:col>50</xdr:col>
      <xdr:colOff>165100</xdr:colOff>
      <xdr:row>75</xdr:row>
      <xdr:rowOff>53308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281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69835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58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83955</xdr:rowOff>
    </xdr:from>
    <xdr:to>
      <xdr:col>45</xdr:col>
      <xdr:colOff>177800</xdr:colOff>
      <xdr:row>77</xdr:row>
      <xdr:rowOff>39115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114155"/>
          <a:ext cx="889000" cy="126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105327</xdr:rowOff>
    </xdr:from>
    <xdr:to>
      <xdr:col>46</xdr:col>
      <xdr:colOff>38100</xdr:colOff>
      <xdr:row>75</xdr:row>
      <xdr:rowOff>35477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27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52004</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56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83955</xdr:rowOff>
    </xdr:from>
    <xdr:to>
      <xdr:col>41</xdr:col>
      <xdr:colOff>50800</xdr:colOff>
      <xdr:row>77</xdr:row>
      <xdr:rowOff>9692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14155"/>
          <a:ext cx="889000" cy="9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11731</xdr:rowOff>
    </xdr:from>
    <xdr:to>
      <xdr:col>41</xdr:col>
      <xdr:colOff>101600</xdr:colOff>
      <xdr:row>75</xdr:row>
      <xdr:rowOff>113331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28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129858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64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146050</xdr:rowOff>
    </xdr:from>
    <xdr:to>
      <xdr:col>36</xdr:col>
      <xdr:colOff>165100</xdr:colOff>
      <xdr:row>77</xdr:row>
      <xdr:rowOff>76200</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67327</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2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125704</xdr:rowOff>
    </xdr:from>
    <xdr:to>
      <xdr:col>55</xdr:col>
      <xdr:colOff>50800</xdr:colOff>
      <xdr:row>78</xdr:row>
      <xdr:rowOff>55854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32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104131</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05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120317</xdr:rowOff>
    </xdr:from>
    <xdr:to>
      <xdr:col>50</xdr:col>
      <xdr:colOff>165100</xdr:colOff>
      <xdr:row>77</xdr:row>
      <xdr:rowOff>50467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41594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243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159765</xdr:rowOff>
    </xdr:from>
    <xdr:to>
      <xdr:col>46</xdr:col>
      <xdr:colOff>38100</xdr:colOff>
      <xdr:row>77</xdr:row>
      <xdr:rowOff>89915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8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81042</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28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33155</xdr:rowOff>
    </xdr:from>
    <xdr:to>
      <xdr:col>41</xdr:col>
      <xdr:colOff>101600</xdr:colOff>
      <xdr:row>76</xdr:row>
      <xdr:rowOff>134755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06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125882</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315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130342</xdr:rowOff>
    </xdr:from>
    <xdr:to>
      <xdr:col>36</xdr:col>
      <xdr:colOff>165100</xdr:colOff>
      <xdr:row>77</xdr:row>
      <xdr:rowOff>60492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6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77019</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93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140539</xdr:rowOff>
    </xdr:from>
    <xdr:to>
      <xdr:col>54</xdr:col>
      <xdr:colOff>189865</xdr:colOff>
      <xdr:row>99</xdr:row>
      <xdr:rowOff>49385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399589"/>
          <a:ext cx="1270" cy="1623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53212</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2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49385</xdr:rowOff>
    </xdr:from>
    <xdr:to>
      <xdr:col>55</xdr:col>
      <xdr:colOff>88900</xdr:colOff>
      <xdr:row>99</xdr:row>
      <xdr:rowOff>49385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22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87216</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174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140539</xdr:rowOff>
    </xdr:from>
    <xdr:to>
      <xdr:col>55</xdr:col>
      <xdr:colOff>88900</xdr:colOff>
      <xdr:row>89</xdr:row>
      <xdr:rowOff>140539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399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89179</xdr:rowOff>
    </xdr:from>
    <xdr:to>
      <xdr:col>55</xdr:col>
      <xdr:colOff>0</xdr:colOff>
      <xdr:row>97</xdr:row>
      <xdr:rowOff>99047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719829"/>
          <a:ext cx="8382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27291</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143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4414</xdr:rowOff>
    </xdr:from>
    <xdr:to>
      <xdr:col>55</xdr:col>
      <xdr:colOff>50800</xdr:colOff>
      <xdr:row>95</xdr:row>
      <xdr:rowOff>106014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29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7817</xdr:rowOff>
    </xdr:from>
    <xdr:to>
      <xdr:col>50</xdr:col>
      <xdr:colOff>114300</xdr:colOff>
      <xdr:row>97</xdr:row>
      <xdr:rowOff>89179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638467"/>
          <a:ext cx="889000" cy="8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1975</xdr:rowOff>
    </xdr:from>
    <xdr:to>
      <xdr:col>50</xdr:col>
      <xdr:colOff>165100</xdr:colOff>
      <xdr:row>95</xdr:row>
      <xdr:rowOff>103575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28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120102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0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73558</xdr:rowOff>
    </xdr:from>
    <xdr:to>
      <xdr:col>45</xdr:col>
      <xdr:colOff>177800</xdr:colOff>
      <xdr:row>97</xdr:row>
      <xdr:rowOff>7817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532758"/>
          <a:ext cx="889000" cy="10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140240</xdr:rowOff>
    </xdr:from>
    <xdr:to>
      <xdr:col>46</xdr:col>
      <xdr:colOff>38100</xdr:colOff>
      <xdr:row>95</xdr:row>
      <xdr:rowOff>70390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25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86917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03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73558</xdr:rowOff>
    </xdr:from>
    <xdr:to>
      <xdr:col>41</xdr:col>
      <xdr:colOff>50800</xdr:colOff>
      <xdr:row>97</xdr:row>
      <xdr:rowOff>2960</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532758"/>
          <a:ext cx="889000" cy="10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84271</xdr:rowOff>
    </xdr:from>
    <xdr:to>
      <xdr:col>41</xdr:col>
      <xdr:colOff>101600</xdr:colOff>
      <xdr:row>96</xdr:row>
      <xdr:rowOff>14421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3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30948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14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140240</xdr:rowOff>
    </xdr:from>
    <xdr:to>
      <xdr:col>36</xdr:col>
      <xdr:colOff>165100</xdr:colOff>
      <xdr:row>96</xdr:row>
      <xdr:rowOff>70390</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4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86917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48247</xdr:rowOff>
    </xdr:from>
    <xdr:to>
      <xdr:col>55</xdr:col>
      <xdr:colOff>50800</xdr:colOff>
      <xdr:row>97</xdr:row>
      <xdr:rowOff>149847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26674</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65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38379</xdr:rowOff>
    </xdr:from>
    <xdr:to>
      <xdr:col>50</xdr:col>
      <xdr:colOff>165100</xdr:colOff>
      <xdr:row>97</xdr:row>
      <xdr:rowOff>139979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6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131106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6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128467</xdr:rowOff>
    </xdr:from>
    <xdr:to>
      <xdr:col>46</xdr:col>
      <xdr:colOff>38100</xdr:colOff>
      <xdr:row>97</xdr:row>
      <xdr:rowOff>58617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5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49744</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68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22758</xdr:rowOff>
    </xdr:from>
    <xdr:to>
      <xdr:col>41</xdr:col>
      <xdr:colOff>101600</xdr:colOff>
      <xdr:row>96</xdr:row>
      <xdr:rowOff>124358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8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115485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57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123610</xdr:rowOff>
    </xdr:from>
    <xdr:to>
      <xdr:col>36</xdr:col>
      <xdr:colOff>165100</xdr:colOff>
      <xdr:row>97</xdr:row>
      <xdr:rowOff>53760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5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44887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67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49746</xdr:rowOff>
    </xdr:from>
    <xdr:to>
      <xdr:col>85</xdr:col>
      <xdr:colOff>126364</xdr:colOff>
      <xdr:row>39</xdr:row>
      <xdr:rowOff>45936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93246"/>
          <a:ext cx="1269"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49763</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3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45936</xdr:rowOff>
    </xdr:from>
    <xdr:to>
      <xdr:col>86</xdr:col>
      <xdr:colOff>25400</xdr:colOff>
      <xdr:row>39</xdr:row>
      <xdr:rowOff>45936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32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167873</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6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50,361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49746</xdr:rowOff>
    </xdr:from>
    <xdr:to>
      <xdr:col>86</xdr:col>
      <xdr:colOff>25400</xdr:colOff>
      <xdr:row>30</xdr:row>
      <xdr:rowOff>49746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9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111582</xdr:rowOff>
    </xdr:from>
    <xdr:to>
      <xdr:col>85</xdr:col>
      <xdr:colOff>127000</xdr:colOff>
      <xdr:row>37</xdr:row>
      <xdr:rowOff>103657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283782"/>
          <a:ext cx="838200" cy="16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113530</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114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90653</xdr:rowOff>
    </xdr:from>
    <xdr:to>
      <xdr:col>85</xdr:col>
      <xdr:colOff>177800</xdr:colOff>
      <xdr:row>37</xdr:row>
      <xdr:rowOff>20803</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2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111582</xdr:rowOff>
    </xdr:from>
    <xdr:to>
      <xdr:col>81</xdr:col>
      <xdr:colOff>50800</xdr:colOff>
      <xdr:row>37</xdr:row>
      <xdr:rowOff>34087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283782"/>
          <a:ext cx="889000" cy="93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144259</xdr:rowOff>
    </xdr:from>
    <xdr:to>
      <xdr:col>81</xdr:col>
      <xdr:colOff>101600</xdr:colOff>
      <xdr:row>37</xdr:row>
      <xdr:rowOff>74409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1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65536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40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34087</xdr:rowOff>
    </xdr:from>
    <xdr:to>
      <xdr:col>76</xdr:col>
      <xdr:colOff>114300</xdr:colOff>
      <xdr:row>37</xdr:row>
      <xdr:rowOff>165684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377737"/>
          <a:ext cx="889000" cy="13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103873</xdr:rowOff>
    </xdr:from>
    <xdr:to>
      <xdr:col>76</xdr:col>
      <xdr:colOff>165100</xdr:colOff>
      <xdr:row>37</xdr:row>
      <xdr:rowOff>34023</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50550</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05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143167</xdr:rowOff>
    </xdr:from>
    <xdr:to>
      <xdr:col>71</xdr:col>
      <xdr:colOff>177800</xdr:colOff>
      <xdr:row>37</xdr:row>
      <xdr:rowOff>165684</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6315367"/>
          <a:ext cx="889000" cy="19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82918</xdr:rowOff>
    </xdr:from>
    <xdr:to>
      <xdr:col>72</xdr:col>
      <xdr:colOff>38100</xdr:colOff>
      <xdr:row>37</xdr:row>
      <xdr:rowOff>13068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29595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153060</xdr:rowOff>
    </xdr:from>
    <xdr:to>
      <xdr:col>67</xdr:col>
      <xdr:colOff>101600</xdr:colOff>
      <xdr:row>37</xdr:row>
      <xdr:rowOff>83210</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3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74337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41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52857</xdr:rowOff>
    </xdr:from>
    <xdr:to>
      <xdr:col>85</xdr:col>
      <xdr:colOff>177800</xdr:colOff>
      <xdr:row>37</xdr:row>
      <xdr:rowOff>154457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39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31284</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37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60782</xdr:rowOff>
    </xdr:from>
    <xdr:to>
      <xdr:col>81</xdr:col>
      <xdr:colOff>101600</xdr:colOff>
      <xdr:row>36</xdr:row>
      <xdr:rowOff>162382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23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7459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00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154737</xdr:rowOff>
    </xdr:from>
    <xdr:to>
      <xdr:col>76</xdr:col>
      <xdr:colOff>165100</xdr:colOff>
      <xdr:row>37</xdr:row>
      <xdr:rowOff>84887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32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76014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41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114884</xdr:rowOff>
    </xdr:from>
    <xdr:to>
      <xdr:col>72</xdr:col>
      <xdr:colOff>38100</xdr:colOff>
      <xdr:row>38</xdr:row>
      <xdr:rowOff>45034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4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36161</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5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92367</xdr:rowOff>
    </xdr:from>
    <xdr:to>
      <xdr:col>67</xdr:col>
      <xdr:colOff>101600</xdr:colOff>
      <xdr:row>37</xdr:row>
      <xdr:rowOff>22517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26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39044</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03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142195</xdr:rowOff>
    </xdr:from>
    <xdr:to>
      <xdr:col>85</xdr:col>
      <xdr:colOff>126364</xdr:colOff>
      <xdr:row>59</xdr:row>
      <xdr:rowOff>97390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543245"/>
          <a:ext cx="1269" cy="16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101217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21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97390</xdr:rowOff>
    </xdr:from>
    <xdr:to>
      <xdr:col>86</xdr:col>
      <xdr:colOff>25400</xdr:colOff>
      <xdr:row>59</xdr:row>
      <xdr:rowOff>97390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21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88872</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31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142195</xdr:rowOff>
    </xdr:from>
    <xdr:to>
      <xdr:col>86</xdr:col>
      <xdr:colOff>25400</xdr:colOff>
      <xdr:row>49</xdr:row>
      <xdr:rowOff>142195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54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15932</xdr:rowOff>
    </xdr:from>
    <xdr:to>
      <xdr:col>85</xdr:col>
      <xdr:colOff>127000</xdr:colOff>
      <xdr:row>58</xdr:row>
      <xdr:rowOff>49384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788582"/>
          <a:ext cx="838200" cy="20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97165</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74288</xdr:rowOff>
    </xdr:from>
    <xdr:to>
      <xdr:col>85</xdr:col>
      <xdr:colOff>177800</xdr:colOff>
      <xdr:row>57</xdr:row>
      <xdr:rowOff>4438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49384</xdr:rowOff>
    </xdr:from>
    <xdr:to>
      <xdr:col>81</xdr:col>
      <xdr:colOff>50800</xdr:colOff>
      <xdr:row>58</xdr:row>
      <xdr:rowOff>112516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993484"/>
          <a:ext cx="889000" cy="6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142525</xdr:rowOff>
    </xdr:from>
    <xdr:to>
      <xdr:col>81</xdr:col>
      <xdr:colOff>101600</xdr:colOff>
      <xdr:row>57</xdr:row>
      <xdr:rowOff>72675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4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89202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156788</xdr:rowOff>
    </xdr:from>
    <xdr:to>
      <xdr:col>76</xdr:col>
      <xdr:colOff>114300</xdr:colOff>
      <xdr:row>58</xdr:row>
      <xdr:rowOff>112516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929438"/>
          <a:ext cx="889000" cy="12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31426</xdr:rowOff>
    </xdr:from>
    <xdr:to>
      <xdr:col>76</xdr:col>
      <xdr:colOff>165100</xdr:colOff>
      <xdr:row>57</xdr:row>
      <xdr:rowOff>133026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80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149553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7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156788</xdr:rowOff>
    </xdr:from>
    <xdr:to>
      <xdr:col>71</xdr:col>
      <xdr:colOff>177800</xdr:colOff>
      <xdr:row>59</xdr:row>
      <xdr:rowOff>83560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929438"/>
          <a:ext cx="889000" cy="26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4413</xdr:rowOff>
    </xdr:from>
    <xdr:to>
      <xdr:col>72</xdr:col>
      <xdr:colOff>38100</xdr:colOff>
      <xdr:row>57</xdr:row>
      <xdr:rowOff>106013</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122540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79718</xdr:rowOff>
    </xdr:from>
    <xdr:to>
      <xdr:col>67</xdr:col>
      <xdr:colOff>101600</xdr:colOff>
      <xdr:row>58</xdr:row>
      <xdr:rowOff>9868</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26395</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2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136582</xdr:rowOff>
    </xdr:from>
    <xdr:to>
      <xdr:col>85</xdr:col>
      <xdr:colOff>177800</xdr:colOff>
      <xdr:row>57</xdr:row>
      <xdr:rowOff>66732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3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115009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1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170034</xdr:rowOff>
    </xdr:from>
    <xdr:to>
      <xdr:col>81</xdr:col>
      <xdr:colOff>101600</xdr:colOff>
      <xdr:row>58</xdr:row>
      <xdr:rowOff>100184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94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91311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1003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61716</xdr:rowOff>
    </xdr:from>
    <xdr:to>
      <xdr:col>76</xdr:col>
      <xdr:colOff>165100</xdr:colOff>
      <xdr:row>58</xdr:row>
      <xdr:rowOff>163316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1000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154443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9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105988</xdr:rowOff>
    </xdr:from>
    <xdr:to>
      <xdr:col>72</xdr:col>
      <xdr:colOff>38100</xdr:colOff>
      <xdr:row>58</xdr:row>
      <xdr:rowOff>36138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27265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97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32760</xdr:rowOff>
    </xdr:from>
    <xdr:to>
      <xdr:col>67</xdr:col>
      <xdr:colOff>101600</xdr:colOff>
      <xdr:row>59</xdr:row>
      <xdr:rowOff>134360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1014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125487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24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71710</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44660"/>
          <a:ext cx="1269" cy="1344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18387</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201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71710</xdr:rowOff>
    </xdr:from>
    <xdr:to>
      <xdr:col>86</xdr:col>
      <xdr:colOff>25400</xdr:colOff>
      <xdr:row>71</xdr:row>
      <xdr:rowOff>71710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44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17075</xdr:rowOff>
    </xdr:from>
    <xdr:to>
      <xdr:col>85</xdr:col>
      <xdr:colOff>127000</xdr:colOff>
      <xdr:row>79</xdr:row>
      <xdr:rowOff>36430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5481300" y="13561625"/>
          <a:ext cx="838200" cy="1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78497</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80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55620</xdr:rowOff>
    </xdr:from>
    <xdr:to>
      <xdr:col>85</xdr:col>
      <xdr:colOff>177800</xdr:colOff>
      <xdr:row>78</xdr:row>
      <xdr:rowOff>157220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2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17684</xdr:rowOff>
    </xdr:from>
    <xdr:to>
      <xdr:col>81</xdr:col>
      <xdr:colOff>50800</xdr:colOff>
      <xdr:row>79</xdr:row>
      <xdr:rowOff>36430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62234"/>
          <a:ext cx="8890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27617</xdr:rowOff>
    </xdr:from>
    <xdr:to>
      <xdr:col>81</xdr:col>
      <xdr:colOff>101600</xdr:colOff>
      <xdr:row>78</xdr:row>
      <xdr:rowOff>129217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145744</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1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143129</xdr:rowOff>
    </xdr:from>
    <xdr:to>
      <xdr:col>76</xdr:col>
      <xdr:colOff>114300</xdr:colOff>
      <xdr:row>79</xdr:row>
      <xdr:rowOff>17684</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16229"/>
          <a:ext cx="889000" cy="46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146602</xdr:rowOff>
    </xdr:from>
    <xdr:to>
      <xdr:col>76</xdr:col>
      <xdr:colOff>165100</xdr:colOff>
      <xdr:row>78</xdr:row>
      <xdr:rowOff>76752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93279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12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143129</xdr:rowOff>
    </xdr:from>
    <xdr:to>
      <xdr:col>71</xdr:col>
      <xdr:colOff>177800</xdr:colOff>
      <xdr:row>79</xdr:row>
      <xdr:rowOff>25439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516229"/>
          <a:ext cx="889000" cy="5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16681</xdr:rowOff>
    </xdr:from>
    <xdr:to>
      <xdr:col>72</xdr:col>
      <xdr:colOff>38100</xdr:colOff>
      <xdr:row>78</xdr:row>
      <xdr:rowOff>118281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134808</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16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17290</xdr:rowOff>
    </xdr:from>
    <xdr:to>
      <xdr:col>67</xdr:col>
      <xdr:colOff>101600</xdr:colOff>
      <xdr:row>78</xdr:row>
      <xdr:rowOff>118890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135417</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137725</xdr:rowOff>
    </xdr:from>
    <xdr:to>
      <xdr:col>85</xdr:col>
      <xdr:colOff>177800</xdr:colOff>
      <xdr:row>79</xdr:row>
      <xdr:rowOff>67875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52652</xdr:rowOff>
    </xdr:from>
    <xdr:ext cx="469744"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25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157080</xdr:rowOff>
    </xdr:from>
    <xdr:to>
      <xdr:col>81</xdr:col>
      <xdr:colOff>101600</xdr:colOff>
      <xdr:row>79</xdr:row>
      <xdr:rowOff>87230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78357</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92017" y="13622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138334</xdr:rowOff>
    </xdr:from>
    <xdr:to>
      <xdr:col>76</xdr:col>
      <xdr:colOff>165100</xdr:colOff>
      <xdr:row>79</xdr:row>
      <xdr:rowOff>68484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1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59611</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357428" y="13604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92329</xdr:rowOff>
    </xdr:from>
    <xdr:to>
      <xdr:col>72</xdr:col>
      <xdr:colOff>38100</xdr:colOff>
      <xdr:row>79</xdr:row>
      <xdr:rowOff>22479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46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13606</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468428" y="1355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146089</xdr:rowOff>
    </xdr:from>
    <xdr:to>
      <xdr:col>67</xdr:col>
      <xdr:colOff>101600</xdr:colOff>
      <xdr:row>79</xdr:row>
      <xdr:rowOff>76239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1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67366</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25017" y="13611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467</xdr:rowOff>
    </xdr:from>
    <xdr:to>
      <xdr:col>85</xdr:col>
      <xdr:colOff>126364</xdr:colOff>
      <xdr:row>98</xdr:row>
      <xdr:rowOff>131339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0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135166</xdr:rowOff>
    </xdr:from>
    <xdr:ext cx="534377"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93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131339</xdr:rowOff>
    </xdr:from>
    <xdr:to>
      <xdr:col>86</xdr:col>
      <xdr:colOff>25400</xdr:colOff>
      <xdr:row>98</xdr:row>
      <xdr:rowOff>131339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93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118594</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467</xdr:rowOff>
    </xdr:from>
    <xdr:to>
      <xdr:col>86</xdr:col>
      <xdr:colOff>25400</xdr:colOff>
      <xdr:row>90</xdr:row>
      <xdr:rowOff>467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165548</xdr:rowOff>
    </xdr:from>
    <xdr:to>
      <xdr:col>85</xdr:col>
      <xdr:colOff>127000</xdr:colOff>
      <xdr:row>96</xdr:row>
      <xdr:rowOff>5611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6453298"/>
          <a:ext cx="838200" cy="1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39344</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155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16467</xdr:rowOff>
    </xdr:from>
    <xdr:to>
      <xdr:col>85</xdr:col>
      <xdr:colOff>177800</xdr:colOff>
      <xdr:row>95</xdr:row>
      <xdr:rowOff>118067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155800</xdr:rowOff>
    </xdr:from>
    <xdr:to>
      <xdr:col>81</xdr:col>
      <xdr:colOff>50800</xdr:colOff>
      <xdr:row>95</xdr:row>
      <xdr:rowOff>165548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4592300" y="16443550"/>
          <a:ext cx="889000" cy="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34804</xdr:rowOff>
    </xdr:from>
    <xdr:to>
      <xdr:col>81</xdr:col>
      <xdr:colOff>101600</xdr:colOff>
      <xdr:row>95</xdr:row>
      <xdr:rowOff>136404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152931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09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150673</xdr:rowOff>
    </xdr:from>
    <xdr:to>
      <xdr:col>76</xdr:col>
      <xdr:colOff>114300</xdr:colOff>
      <xdr:row>95</xdr:row>
      <xdr:rowOff>155800</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3703300" y="16438423"/>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34705</xdr:rowOff>
    </xdr:from>
    <xdr:to>
      <xdr:col>76</xdr:col>
      <xdr:colOff>165100</xdr:colOff>
      <xdr:row>95</xdr:row>
      <xdr:rowOff>136305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152832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09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150673</xdr:rowOff>
    </xdr:from>
    <xdr:to>
      <xdr:col>71</xdr:col>
      <xdr:colOff>177800</xdr:colOff>
      <xdr:row>96</xdr:row>
      <xdr:rowOff>20796</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438423"/>
          <a:ext cx="889000" cy="4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164729</xdr:rowOff>
    </xdr:from>
    <xdr:to>
      <xdr:col>72</xdr:col>
      <xdr:colOff>38100</xdr:colOff>
      <xdr:row>96</xdr:row>
      <xdr:rowOff>94879</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86006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169613</xdr:rowOff>
    </xdr:from>
    <xdr:to>
      <xdr:col>67</xdr:col>
      <xdr:colOff>101600</xdr:colOff>
      <xdr:row>96</xdr:row>
      <xdr:rowOff>99763</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90890</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126261</xdr:rowOff>
    </xdr:from>
    <xdr:to>
      <xdr:col>85</xdr:col>
      <xdr:colOff>177800</xdr:colOff>
      <xdr:row>96</xdr:row>
      <xdr:rowOff>56411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41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104688</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39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114748</xdr:rowOff>
    </xdr:from>
    <xdr:to>
      <xdr:col>81</xdr:col>
      <xdr:colOff>101600</xdr:colOff>
      <xdr:row>96</xdr:row>
      <xdr:rowOff>44898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40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36025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49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105000</xdr:rowOff>
    </xdr:from>
    <xdr:to>
      <xdr:col>76</xdr:col>
      <xdr:colOff>165100</xdr:colOff>
      <xdr:row>96</xdr:row>
      <xdr:rowOff>35150</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39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26277</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485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99873</xdr:rowOff>
    </xdr:from>
    <xdr:to>
      <xdr:col>72</xdr:col>
      <xdr:colOff>38100</xdr:colOff>
      <xdr:row>96</xdr:row>
      <xdr:rowOff>30023</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38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46550</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16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141446</xdr:rowOff>
    </xdr:from>
    <xdr:to>
      <xdr:col>67</xdr:col>
      <xdr:colOff>101600</xdr:colOff>
      <xdr:row>96</xdr:row>
      <xdr:rowOff>71596</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4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88123</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20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132442</xdr:rowOff>
    </xdr:from>
    <xdr:to>
      <xdr:col>116</xdr:col>
      <xdr:colOff>62864</xdr:colOff>
      <xdr:row>38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75942"/>
          <a:ext cx="1269" cy="126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54538</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569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79119</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05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132442</xdr:rowOff>
    </xdr:from>
    <xdr:to>
      <xdr:col>116</xdr:col>
      <xdr:colOff>152400</xdr:colOff>
      <xdr:row>30</xdr:row>
      <xdr:rowOff>132442</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143438</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31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120561</xdr:rowOff>
    </xdr:from>
    <xdr:to>
      <xdr:col>116</xdr:col>
      <xdr:colOff>114300</xdr:colOff>
      <xdr:row>38</xdr:row>
      <xdr:rowOff>50712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4642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116446</xdr:rowOff>
    </xdr:from>
    <xdr:to>
      <xdr:col>112</xdr:col>
      <xdr:colOff>38100</xdr:colOff>
      <xdr:row>38</xdr:row>
      <xdr:rowOff>46596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4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63123</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235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118847</xdr:rowOff>
    </xdr:from>
    <xdr:to>
      <xdr:col>107</xdr:col>
      <xdr:colOff>101600</xdr:colOff>
      <xdr:row>38</xdr:row>
      <xdr:rowOff>48997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462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65524</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237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134220</xdr:rowOff>
    </xdr:from>
    <xdr:to>
      <xdr:col>102</xdr:col>
      <xdr:colOff>165100</xdr:colOff>
      <xdr:row>38</xdr:row>
      <xdr:rowOff>64370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47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80897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253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137535</xdr:rowOff>
    </xdr:from>
    <xdr:to>
      <xdr:col>98</xdr:col>
      <xdr:colOff>38100</xdr:colOff>
      <xdr:row>38</xdr:row>
      <xdr:rowOff>67684</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4811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84212</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256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98988</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442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総務費は、住民一人当たり</a:t>
          </a:r>
          <a:r>
            <a:rPr kumimoji="1" lang="en-US" altLang="ja-JP" sz="1200">
              <a:latin typeface="ＭＳ Ｐゴシック" panose="020B0600070205080204" pitchFamily="50" charset="-128"/>
              <a:ea typeface="ＭＳ Ｐゴシック" panose="020B0600070205080204" pitchFamily="50" charset="-128"/>
            </a:rPr>
            <a:t>62,353</a:t>
          </a:r>
          <a:r>
            <a:rPr kumimoji="1" lang="ja-JP" altLang="en-US" sz="1200">
              <a:latin typeface="ＭＳ Ｐゴシック" panose="020B0600070205080204" pitchFamily="50" charset="-128"/>
              <a:ea typeface="ＭＳ Ｐゴシック" panose="020B0600070205080204" pitchFamily="50" charset="-128"/>
            </a:rPr>
            <a:t>円で前年度比</a:t>
          </a:r>
          <a:r>
            <a:rPr kumimoji="1" lang="en-US" altLang="ja-JP" sz="1200">
              <a:latin typeface="ＭＳ Ｐゴシック" panose="020B0600070205080204" pitchFamily="50" charset="-128"/>
              <a:ea typeface="ＭＳ Ｐゴシック" panose="020B0600070205080204" pitchFamily="50" charset="-128"/>
            </a:rPr>
            <a:t>10,605</a:t>
          </a:r>
          <a:r>
            <a:rPr kumimoji="1" lang="ja-JP" altLang="en-US" sz="1200">
              <a:latin typeface="ＭＳ Ｐゴシック" panose="020B0600070205080204" pitchFamily="50" charset="-128"/>
              <a:ea typeface="ＭＳ Ｐゴシック" panose="020B0600070205080204" pitchFamily="50" charset="-128"/>
            </a:rPr>
            <a:t>円の減となった。主な要因としては、定年延長に伴う退職手当負担金の減や財政調整基金等の積立金の減によるものである。民生費は、住民一人当たり</a:t>
          </a:r>
          <a:r>
            <a:rPr kumimoji="1" lang="en-US" altLang="ja-JP" sz="1200">
              <a:latin typeface="ＭＳ Ｐゴシック" panose="020B0600070205080204" pitchFamily="50" charset="-128"/>
              <a:ea typeface="ＭＳ Ｐゴシック" panose="020B0600070205080204" pitchFamily="50" charset="-128"/>
            </a:rPr>
            <a:t>216,073</a:t>
          </a:r>
          <a:r>
            <a:rPr kumimoji="1" lang="ja-JP" altLang="en-US" sz="1200">
              <a:latin typeface="ＭＳ Ｐゴシック" panose="020B0600070205080204" pitchFamily="50" charset="-128"/>
              <a:ea typeface="ＭＳ Ｐゴシック" panose="020B0600070205080204" pitchFamily="50" charset="-128"/>
            </a:rPr>
            <a:t>円で前年度から</a:t>
          </a:r>
          <a:r>
            <a:rPr kumimoji="1" lang="en-US" altLang="ja-JP" sz="1200">
              <a:latin typeface="ＭＳ Ｐゴシック" panose="020B0600070205080204" pitchFamily="50" charset="-128"/>
              <a:ea typeface="ＭＳ Ｐゴシック" panose="020B0600070205080204" pitchFamily="50" charset="-128"/>
            </a:rPr>
            <a:t>11,748</a:t>
          </a:r>
          <a:r>
            <a:rPr kumimoji="1" lang="ja-JP" altLang="en-US" sz="1200">
              <a:latin typeface="ＭＳ Ｐゴシック" panose="020B0600070205080204" pitchFamily="50" charset="-128"/>
              <a:ea typeface="ＭＳ Ｐゴシック" panose="020B0600070205080204" pitchFamily="50" charset="-128"/>
            </a:rPr>
            <a:t>円の増となっており、類似団体平均と比較しても高い状況が続いている。主な要因としては、物価高騰の影響に伴う生活者支援の給付金事業が継続されており、高い水準で推移しているためである。衛生費は、住民一人当たり</a:t>
          </a:r>
          <a:r>
            <a:rPr kumimoji="1" lang="en-US" altLang="ja-JP" sz="1200">
              <a:latin typeface="ＭＳ Ｐゴシック" panose="020B0600070205080204" pitchFamily="50" charset="-128"/>
              <a:ea typeface="ＭＳ Ｐゴシック" panose="020B0600070205080204" pitchFamily="50" charset="-128"/>
            </a:rPr>
            <a:t>48,221</a:t>
          </a:r>
          <a:r>
            <a:rPr kumimoji="1" lang="ja-JP" altLang="en-US" sz="1200">
              <a:latin typeface="ＭＳ Ｐゴシック" panose="020B0600070205080204" pitchFamily="50" charset="-128"/>
              <a:ea typeface="ＭＳ Ｐゴシック" panose="020B0600070205080204" pitchFamily="50" charset="-128"/>
            </a:rPr>
            <a:t>円で前年度から</a:t>
          </a:r>
          <a:r>
            <a:rPr kumimoji="1" lang="en-US" altLang="ja-JP" sz="1200">
              <a:latin typeface="ＭＳ Ｐゴシック" panose="020B0600070205080204" pitchFamily="50" charset="-128"/>
              <a:ea typeface="ＭＳ Ｐゴシック" panose="020B0600070205080204" pitchFamily="50" charset="-128"/>
            </a:rPr>
            <a:t>4,625</a:t>
          </a:r>
          <a:r>
            <a:rPr kumimoji="1" lang="ja-JP" altLang="en-US" sz="1200">
              <a:latin typeface="ＭＳ Ｐゴシック" panose="020B0600070205080204" pitchFamily="50" charset="-128"/>
              <a:ea typeface="ＭＳ Ｐゴシック" panose="020B0600070205080204" pitchFamily="50" charset="-128"/>
            </a:rPr>
            <a:t>円の減となった。主な要因としては、新型コロナ対策事業費が５類移行に伴い減となったためである。農林水産業費は、住民一人当たり</a:t>
          </a:r>
          <a:r>
            <a:rPr kumimoji="1" lang="en-US" altLang="ja-JP" sz="1200">
              <a:latin typeface="ＭＳ Ｐゴシック" panose="020B0600070205080204" pitchFamily="50" charset="-128"/>
              <a:ea typeface="ＭＳ Ｐゴシック" panose="020B0600070205080204" pitchFamily="50" charset="-128"/>
            </a:rPr>
            <a:t>45,095</a:t>
          </a:r>
          <a:r>
            <a:rPr kumimoji="1" lang="ja-JP" altLang="en-US" sz="1200">
              <a:latin typeface="ＭＳ Ｐゴシック" panose="020B0600070205080204" pitchFamily="50" charset="-128"/>
              <a:ea typeface="ＭＳ Ｐゴシック" panose="020B0600070205080204" pitchFamily="50" charset="-128"/>
            </a:rPr>
            <a:t>円で、前年度比</a:t>
          </a:r>
          <a:r>
            <a:rPr kumimoji="1" lang="en-US" altLang="ja-JP" sz="1200">
              <a:latin typeface="ＭＳ Ｐゴシック" panose="020B0600070205080204" pitchFamily="50" charset="-128"/>
              <a:ea typeface="ＭＳ Ｐゴシック" panose="020B0600070205080204" pitchFamily="50" charset="-128"/>
            </a:rPr>
            <a:t>6,499</a:t>
          </a:r>
          <a:r>
            <a:rPr kumimoji="1" lang="ja-JP" altLang="en-US" sz="1200">
              <a:latin typeface="ＭＳ Ｐゴシック" panose="020B0600070205080204" pitchFamily="50" charset="-128"/>
              <a:ea typeface="ＭＳ Ｐゴシック" panose="020B0600070205080204" pitchFamily="50" charset="-128"/>
            </a:rPr>
            <a:t>円の増となっている。増の要因としては、水産物供給基盤保全工事の実施や農業事業者へ対する支援に伴う交付金の増等によるものである。商工費は、住民一人当たり</a:t>
          </a:r>
          <a:r>
            <a:rPr kumimoji="1" lang="en-US" altLang="ja-JP" sz="1200">
              <a:latin typeface="ＭＳ Ｐゴシック" panose="020B0600070205080204" pitchFamily="50" charset="-128"/>
              <a:ea typeface="ＭＳ Ｐゴシック" panose="020B0600070205080204" pitchFamily="50" charset="-128"/>
            </a:rPr>
            <a:t>8,123</a:t>
          </a:r>
          <a:r>
            <a:rPr kumimoji="1" lang="ja-JP" altLang="en-US" sz="1200">
              <a:latin typeface="ＭＳ Ｐゴシック" panose="020B0600070205080204" pitchFamily="50" charset="-128"/>
              <a:ea typeface="ＭＳ Ｐゴシック" panose="020B0600070205080204" pitchFamily="50" charset="-128"/>
            </a:rPr>
            <a:t>円で前年度比</a:t>
          </a:r>
          <a:r>
            <a:rPr kumimoji="1" lang="en-US" altLang="ja-JP" sz="1200">
              <a:latin typeface="ＭＳ Ｐゴシック" panose="020B0600070205080204" pitchFamily="50" charset="-128"/>
              <a:ea typeface="ＭＳ Ｐゴシック" panose="020B0600070205080204" pitchFamily="50" charset="-128"/>
            </a:rPr>
            <a:t>5,415</a:t>
          </a:r>
          <a:r>
            <a:rPr kumimoji="1" lang="ja-JP" altLang="en-US" sz="1200">
              <a:latin typeface="ＭＳ Ｐゴシック" panose="020B0600070205080204" pitchFamily="50" charset="-128"/>
              <a:ea typeface="ＭＳ Ｐゴシック" panose="020B0600070205080204" pitchFamily="50" charset="-128"/>
            </a:rPr>
            <a:t>円と大きく減少した。主な要因としては、市内事業者へエネルギー価格高騰対策支援や新型コロナに伴う営業時間短縮対応に対する負担金等が減少したためである。土木費は、住民一人当たり</a:t>
          </a:r>
          <a:r>
            <a:rPr kumimoji="1" lang="en-US" altLang="ja-JP" sz="1200">
              <a:latin typeface="ＭＳ Ｐゴシック" panose="020B0600070205080204" pitchFamily="50" charset="-128"/>
              <a:ea typeface="ＭＳ Ｐゴシック" panose="020B0600070205080204" pitchFamily="50" charset="-128"/>
            </a:rPr>
            <a:t>35,134</a:t>
          </a:r>
          <a:r>
            <a:rPr kumimoji="1" lang="ja-JP" altLang="en-US" sz="1200">
              <a:latin typeface="ＭＳ Ｐゴシック" panose="020B0600070205080204" pitchFamily="50" charset="-128"/>
              <a:ea typeface="ＭＳ Ｐゴシック" panose="020B0600070205080204" pitchFamily="50" charset="-128"/>
            </a:rPr>
            <a:t>円で前年度比</a:t>
          </a:r>
          <a:r>
            <a:rPr kumimoji="1" lang="en-US" altLang="ja-JP" sz="1200">
              <a:latin typeface="ＭＳ Ｐゴシック" panose="020B0600070205080204" pitchFamily="50" charset="-128"/>
              <a:ea typeface="ＭＳ Ｐゴシック" panose="020B0600070205080204" pitchFamily="50" charset="-128"/>
            </a:rPr>
            <a:t>518</a:t>
          </a:r>
          <a:r>
            <a:rPr kumimoji="1" lang="ja-JP" altLang="en-US" sz="1200">
              <a:latin typeface="ＭＳ Ｐゴシック" panose="020B0600070205080204" pitchFamily="50" charset="-128"/>
              <a:ea typeface="ＭＳ Ｐゴシック" panose="020B0600070205080204" pitchFamily="50" charset="-128"/>
            </a:rPr>
            <a:t>円の減となっており、前年と同等の金額で推移している。今後も老朽化した道路舗装や橋りょう、公営住宅の更新や新幹線新玉名駅周辺整備等のまちづくりも計画しているため、動向としては横ばいから増加傾向になるものと見込まれる。教育費は、住民一人当たり</a:t>
          </a:r>
          <a:r>
            <a:rPr kumimoji="1" lang="en-US" altLang="ja-JP" sz="1200">
              <a:latin typeface="ＭＳ Ｐゴシック" panose="020B0600070205080204" pitchFamily="50" charset="-128"/>
              <a:ea typeface="ＭＳ Ｐゴシック" panose="020B0600070205080204" pitchFamily="50" charset="-128"/>
            </a:rPr>
            <a:t>59,497</a:t>
          </a:r>
          <a:r>
            <a:rPr kumimoji="1" lang="ja-JP" altLang="en-US" sz="1200">
              <a:latin typeface="ＭＳ Ｐゴシック" panose="020B0600070205080204" pitchFamily="50" charset="-128"/>
              <a:ea typeface="ＭＳ Ｐゴシック" panose="020B0600070205080204" pitchFamily="50" charset="-128"/>
            </a:rPr>
            <a:t>円で前年度から</a:t>
          </a:r>
          <a:r>
            <a:rPr kumimoji="1" lang="en-US" altLang="ja-JP" sz="1200">
              <a:latin typeface="ＭＳ Ｐゴシック" panose="020B0600070205080204" pitchFamily="50" charset="-128"/>
              <a:ea typeface="ＭＳ Ｐゴシック" panose="020B0600070205080204" pitchFamily="50" charset="-128"/>
            </a:rPr>
            <a:t>10,756</a:t>
          </a:r>
          <a:r>
            <a:rPr kumimoji="1" lang="ja-JP" altLang="en-US" sz="1200">
              <a:latin typeface="ＭＳ Ｐゴシック" panose="020B0600070205080204" pitchFamily="50" charset="-128"/>
              <a:ea typeface="ＭＳ Ｐゴシック" panose="020B0600070205080204" pitchFamily="50" charset="-128"/>
            </a:rPr>
            <a:t>円の増となった。主な要因としては、学校規模適正化（学校統廃合）及び老朽化した学校施設の改築・長寿命化などの事業の実施に伴うものであり、今後も増加していくことが見込まれる。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a:t>
          </a:r>
          <a:r>
            <a:rPr kumimoji="1" lang="en-US" altLang="ja-JP" sz="1050">
              <a:latin typeface="ＭＳ ゴシック" pitchFamily="49" charset="-128"/>
              <a:ea typeface="ＭＳ ゴシック" pitchFamily="49" charset="-128"/>
            </a:rPr>
            <a:t>R5</a:t>
          </a:r>
          <a:r>
            <a:rPr kumimoji="1" lang="ja-JP" altLang="en-US" sz="1050">
              <a:latin typeface="ＭＳ ゴシック" pitchFamily="49" charset="-128"/>
              <a:ea typeface="ＭＳ ゴシック" pitchFamily="49" charset="-128"/>
            </a:rPr>
            <a:t>年度の決算において、実質収支は黒字であるものの前年度比</a:t>
          </a:r>
          <a:r>
            <a:rPr kumimoji="1" lang="en-US" altLang="ja-JP" sz="1050">
              <a:latin typeface="ＭＳ ゴシック" pitchFamily="49" charset="-128"/>
              <a:ea typeface="ＭＳ ゴシック" pitchFamily="49" charset="-128"/>
            </a:rPr>
            <a:t>1.54</a:t>
          </a:r>
          <a:r>
            <a:rPr kumimoji="1" lang="ja-JP" altLang="en-US" sz="1050">
              <a:latin typeface="ＭＳ ゴシック" pitchFamily="49" charset="-128"/>
              <a:ea typeface="ＭＳ ゴシック" pitchFamily="49" charset="-128"/>
            </a:rPr>
            <a:t>ポイント、額にして</a:t>
          </a:r>
          <a:r>
            <a:rPr kumimoji="1" lang="en-US" altLang="ja-JP" sz="1050">
              <a:latin typeface="ＭＳ ゴシック" pitchFamily="49" charset="-128"/>
              <a:ea typeface="ＭＳ ゴシック" pitchFamily="49" charset="-128"/>
            </a:rPr>
            <a:t>284</a:t>
          </a:r>
          <a:r>
            <a:rPr kumimoji="1" lang="ja-JP" altLang="en-US" sz="1050">
              <a:latin typeface="ＭＳ ゴシック" pitchFamily="49" charset="-128"/>
              <a:ea typeface="ＭＳ ゴシック" pitchFamily="49" charset="-128"/>
            </a:rPr>
            <a:t>百万円の減少となった。</a:t>
          </a:r>
        </a:p>
        <a:p>
          <a:r>
            <a:rPr kumimoji="1" lang="ja-JP" altLang="en-US" sz="1050">
              <a:latin typeface="ＭＳ ゴシック" pitchFamily="49" charset="-128"/>
              <a:ea typeface="ＭＳ ゴシック" pitchFamily="49" charset="-128"/>
            </a:rPr>
            <a:t>　主な要因として、歳入面で臨時財政対策債</a:t>
          </a:r>
          <a:r>
            <a:rPr kumimoji="1" lang="en-US" altLang="ja-JP" sz="1050">
              <a:latin typeface="ＭＳ ゴシック" pitchFamily="49" charset="-128"/>
              <a:ea typeface="ＭＳ ゴシック" pitchFamily="49" charset="-128"/>
            </a:rPr>
            <a:t>138</a:t>
          </a:r>
          <a:r>
            <a:rPr kumimoji="1" lang="ja-JP" altLang="en-US" sz="1050">
              <a:latin typeface="ＭＳ ゴシック" pitchFamily="49" charset="-128"/>
              <a:ea typeface="ＭＳ ゴシック" pitchFamily="49" charset="-128"/>
            </a:rPr>
            <a:t>百万円の減、また物価高騰対策支援等を含む翌年度繰越財源が前年度から増になっているためである。</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また実質単年度収支については、</a:t>
          </a:r>
          <a:r>
            <a:rPr kumimoji="1" lang="en-US" altLang="ja-JP" sz="1050">
              <a:latin typeface="ＭＳ ゴシック" pitchFamily="49" charset="-128"/>
              <a:ea typeface="ＭＳ ゴシック" pitchFamily="49" charset="-128"/>
            </a:rPr>
            <a:t>R5</a:t>
          </a:r>
          <a:r>
            <a:rPr kumimoji="1" lang="ja-JP" altLang="en-US" sz="1050">
              <a:latin typeface="ＭＳ ゴシック" pitchFamily="49" charset="-128"/>
              <a:ea typeface="ＭＳ ゴシック" pitchFamily="49" charset="-128"/>
            </a:rPr>
            <a:t>年度決算において</a:t>
          </a:r>
          <a:r>
            <a:rPr kumimoji="1" lang="en-US" altLang="ja-JP" sz="1050">
              <a:latin typeface="ＭＳ ゴシック" pitchFamily="49" charset="-128"/>
              <a:ea typeface="ＭＳ ゴシック" pitchFamily="49" charset="-128"/>
            </a:rPr>
            <a:t>962</a:t>
          </a:r>
          <a:r>
            <a:rPr kumimoji="1" lang="ja-JP" altLang="en-US" sz="1050">
              <a:latin typeface="ＭＳ ゴシック" pitchFamily="49" charset="-128"/>
              <a:ea typeface="ＭＳ ゴシック" pitchFamily="49" charset="-128"/>
            </a:rPr>
            <a:t>百万円の赤字となり、</a:t>
          </a:r>
          <a:r>
            <a:rPr kumimoji="1" lang="en-US" altLang="ja-JP" sz="1050">
              <a:latin typeface="ＭＳ ゴシック" pitchFamily="49" charset="-128"/>
              <a:ea typeface="ＭＳ ゴシック" pitchFamily="49" charset="-128"/>
            </a:rPr>
            <a:t>R4</a:t>
          </a:r>
          <a:r>
            <a:rPr kumimoji="1" lang="ja-JP" altLang="en-US" sz="1050">
              <a:latin typeface="ＭＳ ゴシック" pitchFamily="49" charset="-128"/>
              <a:ea typeface="ＭＳ ゴシック" pitchFamily="49" charset="-128"/>
            </a:rPr>
            <a:t>年度決算に引き続き赤字となった。歳入面で臨時財政対策債の減や物価高騰対策支援事業等を含む翌年度繰越財源の増に加え、積立金取崩し額が前年度に比べ</a:t>
          </a:r>
          <a:r>
            <a:rPr kumimoji="1" lang="en-US" altLang="ja-JP" sz="1050">
              <a:latin typeface="ＭＳ ゴシック" pitchFamily="49" charset="-128"/>
              <a:ea typeface="ＭＳ ゴシック" pitchFamily="49" charset="-128"/>
            </a:rPr>
            <a:t>487</a:t>
          </a:r>
          <a:r>
            <a:rPr kumimoji="1" lang="ja-JP" altLang="en-US" sz="1050">
              <a:latin typeface="ＭＳ ゴシック" pitchFamily="49" charset="-128"/>
              <a:ea typeface="ＭＳ ゴシック" pitchFamily="49" charset="-128"/>
            </a:rPr>
            <a:t>百万円増となっていることが挙げられる。今後も主要事業である新玉名駅周辺整備や学校規模適正化事業の財源として積立金取り崩すことも想定され、財政調整基金の現在高も減少しているため、適正な財政運営を図っ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一般会計及びその他の会計について実質収支や資金不足・剰余額について、黒字となった。</a:t>
          </a:r>
        </a:p>
        <a:p>
          <a:r>
            <a:rPr kumimoji="1" lang="ja-JP" altLang="en-US" sz="1400">
              <a:latin typeface="ＭＳ ゴシック" pitchFamily="49" charset="-128"/>
              <a:ea typeface="ＭＳ ゴシック" pitchFamily="49" charset="-128"/>
            </a:rPr>
            <a:t>　連結実質赤字比率は、▲</a:t>
          </a:r>
          <a:r>
            <a:rPr kumimoji="1" lang="en-US" altLang="ja-JP" sz="1400">
              <a:latin typeface="ＭＳ ゴシック" pitchFamily="49" charset="-128"/>
              <a:ea typeface="ＭＳ ゴシック" pitchFamily="49" charset="-128"/>
            </a:rPr>
            <a:t>17.95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22.14</a:t>
          </a:r>
          <a:r>
            <a:rPr kumimoji="1" lang="ja-JP" altLang="en-US" sz="1400">
              <a:latin typeface="ＭＳ ゴシック" pitchFamily="49" charset="-128"/>
              <a:ea typeface="ＭＳ ゴシック" pitchFamily="49" charset="-128"/>
            </a:rPr>
            <a:t>％）で標準財政規模に対する黒字額の割合は前年度と比較して</a:t>
          </a:r>
          <a:r>
            <a:rPr kumimoji="1" lang="en-US" altLang="ja-JP" sz="1400">
              <a:latin typeface="ＭＳ ゴシック" pitchFamily="49" charset="-128"/>
              <a:ea typeface="ＭＳ ゴシック" pitchFamily="49" charset="-128"/>
            </a:rPr>
            <a:t>4.19</a:t>
          </a:r>
          <a:r>
            <a:rPr kumimoji="1" lang="ja-JP" altLang="en-US" sz="1400">
              <a:latin typeface="ＭＳ ゴシック" pitchFamily="49" charset="-128"/>
              <a:ea typeface="ＭＳ ゴシック" pitchFamily="49" charset="-128"/>
            </a:rPr>
            <a:t>ポイント減少した。</a:t>
          </a:r>
        </a:p>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4.19</a:t>
          </a:r>
          <a:r>
            <a:rPr kumimoji="1" lang="ja-JP" altLang="en-US" sz="1400">
              <a:latin typeface="ＭＳ ゴシック" pitchFamily="49" charset="-128"/>
              <a:ea typeface="ＭＳ ゴシック" pitchFamily="49" charset="-128"/>
            </a:rPr>
            <a:t>ポイント減少のうち一般会計が</a:t>
          </a:r>
          <a:r>
            <a:rPr kumimoji="1" lang="en-US" altLang="ja-JP" sz="1400">
              <a:latin typeface="ＭＳ ゴシック" pitchFamily="49" charset="-128"/>
              <a:ea typeface="ＭＳ ゴシック" pitchFamily="49" charset="-128"/>
            </a:rPr>
            <a:t>1.54</a:t>
          </a:r>
          <a:r>
            <a:rPr kumimoji="1" lang="ja-JP" altLang="en-US" sz="1400">
              <a:latin typeface="ＭＳ ゴシック" pitchFamily="49" charset="-128"/>
              <a:ea typeface="ＭＳ ゴシック" pitchFamily="49" charset="-128"/>
            </a:rPr>
            <a:t>ポイントを占めており、主な要因としては、歳入面で臨時財政対策債の減、また物価高騰対策支援等を含む翌年度繰越財源が前年度から増になっているためである。</a:t>
          </a:r>
        </a:p>
        <a:p>
          <a:r>
            <a:rPr kumimoji="1" lang="ja-JP" altLang="en-US" sz="1400">
              <a:latin typeface="ＭＳ ゴシック" pitchFamily="49" charset="-128"/>
              <a:ea typeface="ＭＳ ゴシック" pitchFamily="49" charset="-128"/>
            </a:rPr>
            <a:t>　今後も各会計において適切な財政運営・企業経営に努めていく必要がある。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36500011</v>
      </c>
      <c r="BO4" s="371"/>
      <c r="BP4" s="371"/>
      <c r="BQ4" s="371"/>
      <c r="BR4" s="371"/>
      <c r="BS4" s="371"/>
      <c r="BT4" s="371"/>
      <c r="BU4" s="372"/>
      <c r="BV4" s="370">
        <v>36722389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6.1</v>
      </c>
      <c r="CU4" s="377"/>
      <c r="CV4" s="377"/>
      <c r="CW4" s="377"/>
      <c r="CX4" s="377"/>
      <c r="CY4" s="377"/>
      <c r="CZ4" s="377"/>
      <c r="DA4" s="378"/>
      <c r="DB4" s="376">
        <v>7.7</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35213084</v>
      </c>
      <c r="BO5" s="408"/>
      <c r="BP5" s="408"/>
      <c r="BQ5" s="408"/>
      <c r="BR5" s="408"/>
      <c r="BS5" s="408"/>
      <c r="BT5" s="408"/>
      <c r="BU5" s="409"/>
      <c r="BV5" s="407">
        <v>35252136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97.6</v>
      </c>
      <c r="CU5" s="405"/>
      <c r="CV5" s="405"/>
      <c r="CW5" s="405"/>
      <c r="CX5" s="405"/>
      <c r="CY5" s="405"/>
      <c r="CZ5" s="405"/>
      <c r="DA5" s="406"/>
      <c r="DB5" s="404">
        <v>97.7</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1286927</v>
      </c>
      <c r="BO6" s="408"/>
      <c r="BP6" s="408"/>
      <c r="BQ6" s="408"/>
      <c r="BR6" s="408"/>
      <c r="BS6" s="408"/>
      <c r="BT6" s="408"/>
      <c r="BU6" s="409"/>
      <c r="BV6" s="407">
        <v>1470253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98.2</v>
      </c>
      <c r="CU6" s="445"/>
      <c r="CV6" s="445"/>
      <c r="CW6" s="445"/>
      <c r="CX6" s="445"/>
      <c r="CY6" s="445"/>
      <c r="CZ6" s="445"/>
      <c r="DA6" s="446"/>
      <c r="DB6" s="444">
        <v>99.1</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154502</v>
      </c>
      <c r="BO7" s="408"/>
      <c r="BP7" s="408"/>
      <c r="BQ7" s="408"/>
      <c r="BR7" s="408"/>
      <c r="BS7" s="408"/>
      <c r="BT7" s="408"/>
      <c r="BU7" s="409"/>
      <c r="BV7" s="407">
        <v>53731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18456358</v>
      </c>
      <c r="CU7" s="408"/>
      <c r="CV7" s="408"/>
      <c r="CW7" s="408"/>
      <c r="CX7" s="408"/>
      <c r="CY7" s="408"/>
      <c r="CZ7" s="408"/>
      <c r="DA7" s="409"/>
      <c r="DB7" s="407">
        <v>18452992</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1132425</v>
      </c>
      <c r="BO8" s="408"/>
      <c r="BP8" s="408"/>
      <c r="BQ8" s="408"/>
      <c r="BR8" s="408"/>
      <c r="BS8" s="408"/>
      <c r="BT8" s="408"/>
      <c r="BU8" s="409"/>
      <c r="BV8" s="407">
        <v>1416522</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0.43</v>
      </c>
      <c r="CU8" s="448"/>
      <c r="CV8" s="448"/>
      <c r="CW8" s="448"/>
      <c r="CX8" s="448"/>
      <c r="CY8" s="448"/>
      <c r="CZ8" s="448"/>
      <c r="DA8" s="449"/>
      <c r="DB8" s="447">
        <v>0.44</v>
      </c>
      <c r="DC8" s="448"/>
      <c r="DD8" s="448"/>
      <c r="DE8" s="448"/>
      <c r="DF8" s="448"/>
      <c r="DG8" s="448"/>
      <c r="DH8" s="448"/>
      <c r="DI8" s="449"/>
    </row>
    <row r="9" spans="1:119" ht="18.75" customHeight="1" thickBot="1" x14ac:dyDescent="0.2">
      <c r="A9" s="181"/>
      <c r="B9" s="401" t="s">
        <v>106</v>
      </c>
      <c r="C9" s="402"/>
      <c r="D9" s="402"/>
      <c r="E9" s="402"/>
      <c r="F9" s="402"/>
      <c r="G9" s="402"/>
      <c r="H9" s="402"/>
      <c r="I9" s="402"/>
      <c r="J9" s="402"/>
      <c r="K9" s="450"/>
      <c r="L9" s="451" t="s">
        <v>107</v>
      </c>
      <c r="M9" s="452"/>
      <c r="N9" s="452"/>
      <c r="O9" s="452"/>
      <c r="P9" s="452"/>
      <c r="Q9" s="453"/>
      <c r="R9" s="454">
        <v>64292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-284097</v>
      </c>
      <c r="BO9" s="408"/>
      <c r="BP9" s="408"/>
      <c r="BQ9" s="408"/>
      <c r="BR9" s="408"/>
      <c r="BS9" s="408"/>
      <c r="BT9" s="408"/>
      <c r="BU9" s="409"/>
      <c r="BV9" s="407">
        <v>-426715</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14.4</v>
      </c>
      <c r="CU9" s="405"/>
      <c r="CV9" s="405"/>
      <c r="CW9" s="405"/>
      <c r="CX9" s="405"/>
      <c r="CY9" s="405"/>
      <c r="CZ9" s="405"/>
      <c r="DA9" s="406"/>
      <c r="DB9" s="404">
        <v>14.8</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112</v>
      </c>
      <c r="M10" s="437"/>
      <c r="N10" s="437"/>
      <c r="O10" s="437"/>
      <c r="P10" s="437"/>
      <c r="Q10" s="438"/>
      <c r="R10" s="458">
        <v>66782</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808947</v>
      </c>
      <c r="BO10" s="408"/>
      <c r="BP10" s="408"/>
      <c r="BQ10" s="408"/>
      <c r="BR10" s="408"/>
      <c r="BS10" s="408"/>
      <c r="BT10" s="408"/>
      <c r="BU10" s="409"/>
      <c r="BV10" s="407">
        <v>999761</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63537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1487164</v>
      </c>
      <c r="BO12" s="408"/>
      <c r="BP12" s="408"/>
      <c r="BQ12" s="408"/>
      <c r="BR12" s="408"/>
      <c r="BS12" s="408"/>
      <c r="BT12" s="408"/>
      <c r="BU12" s="409"/>
      <c r="BV12" s="407">
        <v>1000800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62248</v>
      </c>
      <c r="S13" s="492"/>
      <c r="T13" s="492"/>
      <c r="U13" s="492"/>
      <c r="V13" s="493"/>
      <c r="W13" s="423" t="s">
        <v>131</v>
      </c>
      <c r="X13" s="424"/>
      <c r="Y13" s="424"/>
      <c r="Z13" s="424"/>
      <c r="AA13" s="424"/>
      <c r="AB13" s="414"/>
      <c r="AC13" s="458">
        <v>5230</v>
      </c>
      <c r="AD13" s="459"/>
      <c r="AE13" s="459"/>
      <c r="AF13" s="459"/>
      <c r="AG13" s="501"/>
      <c r="AH13" s="458">
        <v>5170</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-962314</v>
      </c>
      <c r="BO13" s="408"/>
      <c r="BP13" s="408"/>
      <c r="BQ13" s="408"/>
      <c r="BR13" s="408"/>
      <c r="BS13" s="408"/>
      <c r="BT13" s="408"/>
      <c r="BU13" s="409"/>
      <c r="BV13" s="407">
        <v>-427754</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8.5</v>
      </c>
      <c r="CU13" s="405"/>
      <c r="CV13" s="405"/>
      <c r="CW13" s="405"/>
      <c r="CX13" s="405"/>
      <c r="CY13" s="405"/>
      <c r="CZ13" s="405"/>
      <c r="DA13" s="406"/>
      <c r="DB13" s="404">
        <v>9.1</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64066</v>
      </c>
      <c r="S14" s="492"/>
      <c r="T14" s="492"/>
      <c r="U14" s="492"/>
      <c r="V14" s="493"/>
      <c r="W14" s="397"/>
      <c r="X14" s="398"/>
      <c r="Y14" s="398"/>
      <c r="Z14" s="398"/>
      <c r="AA14" s="398"/>
      <c r="AB14" s="387"/>
      <c r="AC14" s="494">
        <v>16.899999999999999</v>
      </c>
      <c r="AD14" s="495"/>
      <c r="AE14" s="495"/>
      <c r="AF14" s="495"/>
      <c r="AG14" s="496"/>
      <c r="AH14" s="494">
        <v>16.8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17.899999999999999</v>
      </c>
      <c r="CU14" s="506"/>
      <c r="CV14" s="506"/>
      <c r="CW14" s="506"/>
      <c r="CX14" s="506"/>
      <c r="CY14" s="506"/>
      <c r="CZ14" s="506"/>
      <c r="DA14" s="507"/>
      <c r="DB14" s="505">
        <v>9.3000000000000007</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62952</v>
      </c>
      <c r="S15" s="492"/>
      <c r="T15" s="492"/>
      <c r="U15" s="492"/>
      <c r="V15" s="493"/>
      <c r="W15" s="423" t="s">
        <v>137</v>
      </c>
      <c r="X15" s="424"/>
      <c r="Y15" s="424"/>
      <c r="Z15" s="424"/>
      <c r="AA15" s="424"/>
      <c r="AB15" s="414"/>
      <c r="AC15" s="458">
        <v>7746</v>
      </c>
      <c r="AD15" s="459"/>
      <c r="AE15" s="459"/>
      <c r="AF15" s="459"/>
      <c r="AG15" s="501"/>
      <c r="AH15" s="458">
        <v>7861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7204653</v>
      </c>
      <c r="BO15" s="371"/>
      <c r="BP15" s="371"/>
      <c r="BQ15" s="371"/>
      <c r="BR15" s="371"/>
      <c r="BS15" s="371"/>
      <c r="BT15" s="371"/>
      <c r="BU15" s="372"/>
      <c r="BV15" s="370">
        <v>7224780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25</v>
      </c>
      <c r="AD16" s="495"/>
      <c r="AE16" s="495"/>
      <c r="AF16" s="495"/>
      <c r="AG16" s="496"/>
      <c r="AH16" s="494">
        <v>25.5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16528436</v>
      </c>
      <c r="BO16" s="408"/>
      <c r="BP16" s="408"/>
      <c r="BQ16" s="408"/>
      <c r="BR16" s="408"/>
      <c r="BS16" s="408"/>
      <c r="BT16" s="408"/>
      <c r="BU16" s="409"/>
      <c r="BV16" s="407">
        <v>16344497</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18021</v>
      </c>
      <c r="AD17" s="459"/>
      <c r="AE17" s="459"/>
      <c r="AF17" s="459"/>
      <c r="AG17" s="501"/>
      <c r="AH17" s="458">
        <v>17819</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9016598</v>
      </c>
      <c r="BO17" s="408"/>
      <c r="BP17" s="408"/>
      <c r="BQ17" s="408"/>
      <c r="BR17" s="408"/>
      <c r="BS17" s="408"/>
      <c r="BT17" s="408"/>
      <c r="BU17" s="409"/>
      <c r="BV17" s="407">
        <v>9079323</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147</v>
      </c>
      <c r="C18" s="450"/>
      <c r="D18" s="450"/>
      <c r="E18" s="530"/>
      <c r="F18" s="530"/>
      <c r="G18" s="530"/>
      <c r="H18" s="530"/>
      <c r="I18" s="530"/>
      <c r="J18" s="530"/>
      <c r="K18" s="530"/>
      <c r="L18" s="531">
        <v>152.6</v>
      </c>
      <c r="M18" s="531"/>
      <c r="N18" s="531"/>
      <c r="O18" s="531"/>
      <c r="P18" s="531"/>
      <c r="Q18" s="531"/>
      <c r="R18" s="532"/>
      <c r="S18" s="532"/>
      <c r="T18" s="532"/>
      <c r="U18" s="532"/>
      <c r="V18" s="533"/>
      <c r="W18" s="425"/>
      <c r="X18" s="426"/>
      <c r="Y18" s="426"/>
      <c r="Z18" s="426"/>
      <c r="AA18" s="426"/>
      <c r="AB18" s="417"/>
      <c r="AC18" s="534">
        <v>58.1</v>
      </c>
      <c r="AD18" s="535"/>
      <c r="AE18" s="535"/>
      <c r="AF18" s="535"/>
      <c r="AG18" s="536"/>
      <c r="AH18" s="534">
        <v>57.8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18167676</v>
      </c>
      <c r="BO18" s="408"/>
      <c r="BP18" s="408"/>
      <c r="BQ18" s="408"/>
      <c r="BR18" s="408"/>
      <c r="BS18" s="408"/>
      <c r="BT18" s="408"/>
      <c r="BU18" s="409"/>
      <c r="BV18" s="407">
        <v>18080246</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149</v>
      </c>
      <c r="C19" s="450"/>
      <c r="D19" s="450"/>
      <c r="E19" s="530"/>
      <c r="F19" s="530"/>
      <c r="G19" s="530"/>
      <c r="H19" s="530"/>
      <c r="I19" s="530"/>
      <c r="J19" s="530"/>
      <c r="K19" s="530"/>
      <c r="L19" s="538">
        <v>421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25091741</v>
      </c>
      <c r="BO19" s="408"/>
      <c r="BP19" s="408"/>
      <c r="BQ19" s="408"/>
      <c r="BR19" s="408"/>
      <c r="BS19" s="408"/>
      <c r="BT19" s="408"/>
      <c r="BU19" s="409"/>
      <c r="BV19" s="407">
        <v>25012558</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151</v>
      </c>
      <c r="C20" s="450"/>
      <c r="D20" s="450"/>
      <c r="E20" s="530"/>
      <c r="F20" s="530"/>
      <c r="G20" s="530"/>
      <c r="H20" s="530"/>
      <c r="I20" s="530"/>
      <c r="J20" s="530"/>
      <c r="K20" s="530"/>
      <c r="L20" s="538">
        <v>25278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30372735</v>
      </c>
      <c r="BO22" s="371"/>
      <c r="BP22" s="371"/>
      <c r="BQ22" s="371"/>
      <c r="BR22" s="371"/>
      <c r="BS22" s="371"/>
      <c r="BT22" s="371"/>
      <c r="BU22" s="372"/>
      <c r="BV22" s="370">
        <v>31502957</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10404695</v>
      </c>
      <c r="BO23" s="408"/>
      <c r="BP23" s="408"/>
      <c r="BQ23" s="408"/>
      <c r="BR23" s="408"/>
      <c r="BS23" s="408"/>
      <c r="BT23" s="408"/>
      <c r="BU23" s="409"/>
      <c r="BV23" s="407">
        <v>10933714</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8800</v>
      </c>
      <c r="R24" s="459"/>
      <c r="S24" s="459"/>
      <c r="T24" s="459"/>
      <c r="U24" s="459"/>
      <c r="V24" s="501"/>
      <c r="W24" s="553"/>
      <c r="X24" s="554"/>
      <c r="Y24" s="555"/>
      <c r="Z24" s="457" t="s">
        <v>162</v>
      </c>
      <c r="AA24" s="437"/>
      <c r="AB24" s="437"/>
      <c r="AC24" s="437"/>
      <c r="AD24" s="437"/>
      <c r="AE24" s="437"/>
      <c r="AF24" s="437"/>
      <c r="AG24" s="438"/>
      <c r="AH24" s="458">
        <v>472</v>
      </c>
      <c r="AI24" s="459"/>
      <c r="AJ24" s="459"/>
      <c r="AK24" s="459"/>
      <c r="AL24" s="501"/>
      <c r="AM24" s="458">
        <v>1491992</v>
      </c>
      <c r="AN24" s="459"/>
      <c r="AO24" s="459"/>
      <c r="AP24" s="459"/>
      <c r="AQ24" s="459"/>
      <c r="AR24" s="501"/>
      <c r="AS24" s="458">
        <v>3161</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22110578</v>
      </c>
      <c r="BO24" s="408"/>
      <c r="BP24" s="408"/>
      <c r="BQ24" s="408"/>
      <c r="BR24" s="408"/>
      <c r="BS24" s="408"/>
      <c r="BT24" s="408"/>
      <c r="BU24" s="409"/>
      <c r="BV24" s="407">
        <v>21986964</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1</v>
      </c>
      <c r="M25" s="459"/>
      <c r="N25" s="459"/>
      <c r="O25" s="459"/>
      <c r="P25" s="501"/>
      <c r="Q25" s="458">
        <v>6770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7543141</v>
      </c>
      <c r="BO25" s="371"/>
      <c r="BP25" s="371"/>
      <c r="BQ25" s="371"/>
      <c r="BR25" s="371"/>
      <c r="BS25" s="371"/>
      <c r="BT25" s="371"/>
      <c r="BU25" s="372"/>
      <c r="BV25" s="370">
        <v>6864961</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5920</v>
      </c>
      <c r="R26" s="459"/>
      <c r="S26" s="459"/>
      <c r="T26" s="459"/>
      <c r="U26" s="459"/>
      <c r="V26" s="501"/>
      <c r="W26" s="553"/>
      <c r="X26" s="554"/>
      <c r="Y26" s="555"/>
      <c r="Z26" s="457" t="s">
        <v>168</v>
      </c>
      <c r="AA26" s="559"/>
      <c r="AB26" s="559"/>
      <c r="AC26" s="559"/>
      <c r="AD26" s="559"/>
      <c r="AE26" s="559"/>
      <c r="AF26" s="559"/>
      <c r="AG26" s="560"/>
      <c r="AH26" s="458">
        <v>2</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171</v>
      </c>
      <c r="F27" s="437"/>
      <c r="G27" s="437"/>
      <c r="H27" s="437"/>
      <c r="I27" s="437"/>
      <c r="J27" s="437"/>
      <c r="K27" s="438"/>
      <c r="L27" s="458">
        <v>1</v>
      </c>
      <c r="M27" s="459"/>
      <c r="N27" s="459"/>
      <c r="O27" s="459"/>
      <c r="P27" s="501"/>
      <c r="Q27" s="458">
        <v>4190</v>
      </c>
      <c r="R27" s="459"/>
      <c r="S27" s="459"/>
      <c r="T27" s="459"/>
      <c r="U27" s="459"/>
      <c r="V27" s="501"/>
      <c r="W27" s="553"/>
      <c r="X27" s="554"/>
      <c r="Y27" s="555"/>
      <c r="Z27" s="457" t="s">
        <v>172</v>
      </c>
      <c r="AA27" s="437"/>
      <c r="AB27" s="437"/>
      <c r="AC27" s="437"/>
      <c r="AD27" s="437"/>
      <c r="AE27" s="437"/>
      <c r="AF27" s="437"/>
      <c r="AG27" s="438"/>
      <c r="AH27" s="458">
        <v>4</v>
      </c>
      <c r="AI27" s="459"/>
      <c r="AJ27" s="459"/>
      <c r="AK27" s="459"/>
      <c r="AL27" s="501"/>
      <c r="AM27" s="458">
        <v>17320</v>
      </c>
      <c r="AN27" s="459"/>
      <c r="AO27" s="459"/>
      <c r="AP27" s="459"/>
      <c r="AQ27" s="459"/>
      <c r="AR27" s="501"/>
      <c r="AS27" s="458">
        <v>4330</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174</v>
      </c>
      <c r="F28" s="437"/>
      <c r="G28" s="437"/>
      <c r="H28" s="437"/>
      <c r="I28" s="437"/>
      <c r="J28" s="437"/>
      <c r="K28" s="438"/>
      <c r="L28" s="458">
        <v>1</v>
      </c>
      <c r="M28" s="459"/>
      <c r="N28" s="459"/>
      <c r="O28" s="459"/>
      <c r="P28" s="501"/>
      <c r="Q28" s="458">
        <v>3830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4496333</v>
      </c>
      <c r="BO28" s="371"/>
      <c r="BP28" s="371"/>
      <c r="BQ28" s="371"/>
      <c r="BR28" s="371"/>
      <c r="BS28" s="371"/>
      <c r="BT28" s="371"/>
      <c r="BU28" s="372"/>
      <c r="BV28" s="370">
        <v>5174550</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177</v>
      </c>
      <c r="F29" s="437"/>
      <c r="G29" s="437"/>
      <c r="H29" s="437"/>
      <c r="I29" s="437"/>
      <c r="J29" s="437"/>
      <c r="K29" s="438"/>
      <c r="L29" s="458">
        <v>20</v>
      </c>
      <c r="M29" s="459"/>
      <c r="N29" s="459"/>
      <c r="O29" s="459"/>
      <c r="P29" s="501"/>
      <c r="Q29" s="458">
        <v>3590</v>
      </c>
      <c r="R29" s="459"/>
      <c r="S29" s="459"/>
      <c r="T29" s="459"/>
      <c r="U29" s="459"/>
      <c r="V29" s="501"/>
      <c r="W29" s="556"/>
      <c r="X29" s="557"/>
      <c r="Y29" s="558"/>
      <c r="Z29" s="457" t="s">
        <v>178</v>
      </c>
      <c r="AA29" s="437"/>
      <c r="AB29" s="437"/>
      <c r="AC29" s="437"/>
      <c r="AD29" s="437"/>
      <c r="AE29" s="437"/>
      <c r="AF29" s="437"/>
      <c r="AG29" s="438"/>
      <c r="AH29" s="458">
        <v>476</v>
      </c>
      <c r="AI29" s="459"/>
      <c r="AJ29" s="459"/>
      <c r="AK29" s="459"/>
      <c r="AL29" s="501"/>
      <c r="AM29" s="458">
        <v>1509312</v>
      </c>
      <c r="AN29" s="459"/>
      <c r="AO29" s="459"/>
      <c r="AP29" s="459"/>
      <c r="AQ29" s="459"/>
      <c r="AR29" s="501"/>
      <c r="AS29" s="458">
        <v>3171</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934804</v>
      </c>
      <c r="BO29" s="408"/>
      <c r="BP29" s="408"/>
      <c r="BQ29" s="408"/>
      <c r="BR29" s="408"/>
      <c r="BS29" s="408"/>
      <c r="BT29" s="408"/>
      <c r="BU29" s="409"/>
      <c r="BV29" s="407">
        <v>852802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97.7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2845727</v>
      </c>
      <c r="BO30" s="527"/>
      <c r="BP30" s="527"/>
      <c r="BQ30" s="527"/>
      <c r="BR30" s="527"/>
      <c r="BS30" s="527"/>
      <c r="BT30" s="527"/>
      <c r="BU30" s="528"/>
      <c r="BV30" s="526">
        <v>2916183</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玉名市国民健康保険事業特別会計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玉名市水道事業会計</v>
      </c>
      <c r="AP34" s="598"/>
      <c r="AQ34" s="598"/>
      <c r="AR34" s="598"/>
      <c r="AS34" s="598"/>
      <c r="AT34" s="598"/>
      <c r="AU34" s="598"/>
      <c r="AV34" s="598"/>
      <c r="AW34" s="598"/>
      <c r="AX34" s="598"/>
      <c r="AY34" s="598"/>
      <c r="AZ34" s="598"/>
      <c r="BA34" s="598"/>
      <c r="BB34" s="598"/>
      <c r="BC34" s="598"/>
      <c r="BD34" s="181"/>
      <c r="BE34" s="597">
        <f>IF(BG34="","",MAX(C34:D43,U34:V43,AM34:AN43)+1)</f>
        <v>8</v>
      </c>
      <c r="BF34" s="597"/>
      <c r="BG34" s="598" t="str">
        <f>IF('各会計、関係団体の財政状況及び健全化判断比率'!B34="","",'各会計、関係団体の財政状況及び健全化判断比率'!B34)</f>
        <v>玉名市浄化槽整備事業特別会計</v>
      </c>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熊本県市町村総合事務組合</v>
      </c>
      <c r="BZ34" s="598"/>
      <c r="CA34" s="598"/>
      <c r="CB34" s="598"/>
      <c r="CC34" s="598"/>
      <c r="CD34" s="598"/>
      <c r="CE34" s="598"/>
      <c r="CF34" s="598"/>
      <c r="CG34" s="598"/>
      <c r="CH34" s="598"/>
      <c r="CI34" s="598"/>
      <c r="CJ34" s="598"/>
      <c r="CK34" s="598"/>
      <c r="CL34" s="598"/>
      <c r="CM34" s="598"/>
      <c r="CN34" s="181"/>
      <c r="CO34" s="597">
        <f>IF(CQ34="","",MAX(C34:D43,U34:V43,AM34:AN43,BE34:BF43,BW34:BX43)+1)</f>
        <v>14</v>
      </c>
      <c r="CP34" s="597"/>
      <c r="CQ34" s="598" t="str">
        <f>IF('各会計、関係団体の財政状況及び健全化判断比率'!BS7="","",'各会計、関係団体の財政状況及び健全化判断比率'!BS7)</f>
        <v>一般財団法人玉名市自治振興公社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玉名市介護保険事業特別会計</v>
      </c>
      <c r="X35" s="598"/>
      <c r="Y35" s="598"/>
      <c r="Z35" s="598"/>
      <c r="AA35" s="598"/>
      <c r="AB35" s="598"/>
      <c r="AC35" s="598"/>
      <c r="AD35" s="598"/>
      <c r="AE35" s="598"/>
      <c r="AF35" s="598"/>
      <c r="AG35" s="598"/>
      <c r="AH35" s="598"/>
      <c r="AI35" s="598"/>
      <c r="AJ35" s="598"/>
      <c r="AK35" s="598"/>
      <c r="AL35" s="181"/>
      <c r="AM35" s="597">
        <f t="shared" ref="AM35:AM43" si="0">IF(AO35="","",AM34+1)</f>
        <v>6</v>
      </c>
      <c r="AN35" s="597"/>
      <c r="AO35" s="598" t="str">
        <f>IF('各会計、関係団体の財政状況及び健全化判断比率'!B32="","",'各会計、関係団体の財政状況及び健全化判断比率'!B32)</f>
        <v>玉名市公共下水道事業会計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玉名市玉東町病院設立組合</v>
      </c>
      <c r="BZ35" s="598"/>
      <c r="CA35" s="598"/>
      <c r="CB35" s="598"/>
      <c r="CC35" s="598"/>
      <c r="CD35" s="598"/>
      <c r="CE35" s="598"/>
      <c r="CF35" s="598"/>
      <c r="CG35" s="598"/>
      <c r="CH35" s="598"/>
      <c r="CI35" s="598"/>
      <c r="CJ35" s="598"/>
      <c r="CK35" s="598"/>
      <c r="CL35" s="598"/>
      <c r="CM35" s="598"/>
      <c r="CN35" s="181"/>
      <c r="CO35" s="597">
        <f t="shared" ref="CO35:CO43" si="3">IF(CQ35="","",CO34+1)</f>
        <v>15</v>
      </c>
      <c r="CP35" s="597"/>
      <c r="CQ35" s="598" t="str">
        <f>IF('各会計、関係団体の財政状況及び健全化判断比率'!BS8="","",'各会計、関係団体の財政状況及び健全化判断比率'!BS8)</f>
        <v>有限会社横島町特産物振興協会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玉名市後期高齢者医療特別会計</v>
      </c>
      <c r="X36" s="598"/>
      <c r="Y36" s="598"/>
      <c r="Z36" s="598"/>
      <c r="AA36" s="598"/>
      <c r="AB36" s="598"/>
      <c r="AC36" s="598"/>
      <c r="AD36" s="598"/>
      <c r="AE36" s="598"/>
      <c r="AF36" s="598"/>
      <c r="AG36" s="598"/>
      <c r="AH36" s="598"/>
      <c r="AI36" s="598"/>
      <c r="AJ36" s="598"/>
      <c r="AK36" s="598"/>
      <c r="AL36" s="181"/>
      <c r="AM36" s="597">
        <f t="shared" si="0"/>
        <v>7</v>
      </c>
      <c r="AN36" s="597"/>
      <c r="AO36" s="598" t="str">
        <f>IF('各会計、関係団体の財政状況及び健全化判断比率'!B33="","",'各会計、関係団体の財政状況及び健全化判断比率'!B33)</f>
        <v>玉名市農業集落排水事業会計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有明広域行政事務組合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熊本県後期高齢者医療広域連合（一般会計）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熊本県後期高齢者医療広域連合（介護高齢者医療特別会計）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JA0hpd2SXtKfVxJJ+KR9HvPcj+bOOULpH+vm1u8UaziTVv+OQW7VNDF5UAb3n0L5/pqxVqDiMtvx7LppuaeAgQ==" saltValue="QQuFf8jDUras1L+EIpfhL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537</v>
      </c>
      <c r="D34" s="1151"/>
      <c r="E34" s="1152"/>
      <c r="F34" s="32">
        <v>6.77</v>
      </c>
      <c r="G34" s="33">
        <v>4.6399999999999997</v>
      </c>
      <c r="H34" s="33">
        <v>9.94</v>
      </c>
      <c r="I34" s="33">
        <v>7.67</v>
      </c>
      <c r="J34" s="34">
        <v>6.13</v>
      </c>
      <c r="K34" s="22"/>
      <c r="L34" s="22"/>
      <c r="M34" s="22"/>
      <c r="N34" s="22"/>
      <c r="O34" s="22"/>
      <c r="P34" s="22"/>
    </row>
    <row r="35" spans="1:16" ht="39" customHeight="1" x14ac:dyDescent="0.15">
      <c r="A35" s="22"/>
      <c r="B35" s="35"/>
      <c r="C35" s="1145" t="s">
        <v>538</v>
      </c>
      <c r="D35" s="1146"/>
      <c r="E35" s="1147"/>
      <c r="F35" s="36">
        <v>6.74</v>
      </c>
      <c r="G35" s="37">
        <v>6.11</v>
      </c>
      <c r="H35" s="37">
        <v>5.78</v>
      </c>
      <c r="I35" s="37">
        <v>5.16</v>
      </c>
      <c r="J35" s="38">
        <v>4.45</v>
      </c>
      <c r="K35" s="22"/>
      <c r="L35" s="22"/>
      <c r="M35" s="22"/>
      <c r="N35" s="22"/>
      <c r="O35" s="22"/>
      <c r="P35" s="22"/>
    </row>
    <row r="36" spans="1:16" ht="39" customHeight="1" x14ac:dyDescent="0.15">
      <c r="A36" s="22"/>
      <c r="B36" s="35"/>
      <c r="C36" s="1145" t="s">
        <v>539</v>
      </c>
      <c r="D36" s="1146"/>
      <c r="E36" s="1147"/>
      <c r="F36" s="36">
        <v>6.28</v>
      </c>
      <c r="G36" s="37">
        <v>5.56</v>
      </c>
      <c r="H36" s="37">
        <v>4.67</v>
      </c>
      <c r="I36" s="37">
        <v>4.38</v>
      </c>
      <c r="J36" s="38">
        <v>4.05</v>
      </c>
      <c r="K36" s="22"/>
      <c r="L36" s="22"/>
      <c r="M36" s="22"/>
      <c r="N36" s="22"/>
      <c r="O36" s="22"/>
      <c r="P36" s="22"/>
    </row>
    <row r="37" spans="1:16" ht="39" customHeight="1" x14ac:dyDescent="0.15">
      <c r="A37" s="22"/>
      <c r="B37" s="35"/>
      <c r="C37" s="1145" t="s">
        <v>540</v>
      </c>
      <c r="D37" s="1146"/>
      <c r="E37" s="1147"/>
      <c r="F37" s="36">
        <v>2.91</v>
      </c>
      <c r="G37" s="37">
        <v>2.95</v>
      </c>
      <c r="H37" s="37">
        <v>3.53</v>
      </c>
      <c r="I37" s="37">
        <v>3.29</v>
      </c>
      <c r="J37" s="38">
        <v>2.2799999999999998</v>
      </c>
      <c r="K37" s="22"/>
      <c r="L37" s="22"/>
      <c r="M37" s="22"/>
      <c r="N37" s="22"/>
      <c r="O37" s="22"/>
      <c r="P37" s="22"/>
    </row>
    <row r="38" spans="1:16" ht="39" customHeight="1" x14ac:dyDescent="0.15">
      <c r="A38" s="22"/>
      <c r="B38" s="35"/>
      <c r="C38" s="1145" t="s">
        <v>541</v>
      </c>
      <c r="D38" s="1146"/>
      <c r="E38" s="1147"/>
      <c r="F38" s="36">
        <v>1.32</v>
      </c>
      <c r="G38" s="37">
        <v>0.77</v>
      </c>
      <c r="H38" s="37">
        <v>1.3</v>
      </c>
      <c r="I38" s="37">
        <v>1.35</v>
      </c>
      <c r="J38" s="38">
        <v>0.67</v>
      </c>
      <c r="K38" s="22"/>
      <c r="L38" s="22"/>
      <c r="M38" s="22"/>
      <c r="N38" s="22"/>
      <c r="O38" s="22"/>
      <c r="P38" s="22"/>
    </row>
    <row r="39" spans="1:16" ht="39" customHeight="1" x14ac:dyDescent="0.15">
      <c r="A39" s="22"/>
      <c r="B39" s="35"/>
      <c r="C39" s="1145" t="s">
        <v>542</v>
      </c>
      <c r="D39" s="1146"/>
      <c r="E39" s="1147"/>
      <c r="F39" s="36">
        <v>0.56999999999999995</v>
      </c>
      <c r="G39" s="37">
        <v>0.41</v>
      </c>
      <c r="H39" s="37">
        <v>0.39</v>
      </c>
      <c r="I39" s="37">
        <v>0.28000000000000003</v>
      </c>
      <c r="J39" s="38">
        <v>0.37</v>
      </c>
      <c r="K39" s="22"/>
      <c r="L39" s="22"/>
      <c r="M39" s="22"/>
      <c r="N39" s="22"/>
      <c r="O39" s="22"/>
      <c r="P39" s="22"/>
    </row>
    <row r="40" spans="1:16" ht="39" customHeight="1" x14ac:dyDescent="0.15">
      <c r="A40" s="22"/>
      <c r="B40" s="35"/>
      <c r="C40" s="1145" t="s">
        <v>543</v>
      </c>
      <c r="D40" s="1146"/>
      <c r="E40" s="1147"/>
      <c r="F40" s="36">
        <v>0</v>
      </c>
      <c r="G40" s="37">
        <v>0</v>
      </c>
      <c r="H40" s="37">
        <v>0</v>
      </c>
      <c r="I40" s="37">
        <v>0</v>
      </c>
      <c r="J40" s="38">
        <v>0</v>
      </c>
      <c r="K40" s="22"/>
      <c r="L40" s="22"/>
      <c r="M40" s="22"/>
      <c r="N40" s="22"/>
      <c r="O40" s="22"/>
      <c r="P40" s="22"/>
    </row>
    <row r="41" spans="1:16" ht="39" customHeight="1" x14ac:dyDescent="0.15">
      <c r="A41" s="22"/>
      <c r="B41" s="35"/>
      <c r="C41" s="1145" t="s">
        <v>544</v>
      </c>
      <c r="D41" s="1146"/>
      <c r="E41" s="1147"/>
      <c r="F41" s="36">
        <v>0.01</v>
      </c>
      <c r="G41" s="37">
        <v>0.01</v>
      </c>
      <c r="H41" s="37">
        <v>0</v>
      </c>
      <c r="I41" s="37">
        <v>0.01</v>
      </c>
      <c r="J41" s="38">
        <v>0</v>
      </c>
      <c r="K41" s="22"/>
      <c r="L41" s="22"/>
      <c r="M41" s="22"/>
      <c r="N41" s="22"/>
      <c r="O41" s="22"/>
      <c r="P41" s="22"/>
    </row>
    <row r="42" spans="1:16" ht="39" customHeight="1" x14ac:dyDescent="0.15">
      <c r="A42" s="22"/>
      <c r="B42" s="39"/>
      <c r="C42" s="1145" t="s">
        <v>545</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546</v>
      </c>
      <c r="D43" s="1149"/>
      <c r="E43" s="1150"/>
      <c r="F43" s="41">
        <v>0.18</v>
      </c>
      <c r="G43" s="42">
        <v>0.05</v>
      </c>
      <c r="H43" s="42" t="s">
        <v>490</v>
      </c>
      <c r="I43" s="42" t="s">
        <v>490</v>
      </c>
      <c r="J43" s="43" t="s">
        <v>490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wpoNY/D0WVbhIVGHgi1qXuPra9fzJi3xvNMI1z7vmS9NpfwOJQw4dFapb3e9jMgHhCQTGc7+FvvwU9+nwYxOQ==" saltValue="IS/VVTIoZpducng83gJ6x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3727</v>
      </c>
      <c r="L45" s="60">
        <v>3852</v>
      </c>
      <c r="M45" s="60">
        <v>3789</v>
      </c>
      <c r="N45" s="60">
        <v>3711</v>
      </c>
      <c r="O45" s="61">
        <v>3635</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490</v>
      </c>
      <c r="L46" s="64" t="s">
        <v>490</v>
      </c>
      <c r="M46" s="64" t="s">
        <v>490</v>
      </c>
      <c r="N46" s="64" t="s">
        <v>490</v>
      </c>
      <c r="O46" s="65" t="s">
        <v>490</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490</v>
      </c>
      <c r="L47" s="64" t="s">
        <v>490</v>
      </c>
      <c r="M47" s="64" t="s">
        <v>490</v>
      </c>
      <c r="N47" s="64" t="s">
        <v>490</v>
      </c>
      <c r="O47" s="65" t="s">
        <v>490</v>
      </c>
      <c r="P47" s="48"/>
      <c r="Q47" s="48"/>
      <c r="R47" s="48"/>
      <c r="S47" s="48"/>
      <c r="T47" s="48"/>
      <c r="U47" s="48"/>
    </row>
    <row r="48" spans="1:21" ht="30.75" customHeight="1" x14ac:dyDescent="0.15">
      <c r="A48" s="48"/>
      <c r="B48" s="1155"/>
      <c r="C48" s="1156"/>
      <c r="D48" s="62"/>
      <c r="E48" s="1161" t="s">
        <v>13</v>
      </c>
      <c r="F48" s="1161"/>
      <c r="G48" s="1161"/>
      <c r="H48" s="1161"/>
      <c r="I48" s="1161"/>
      <c r="J48" s="1162"/>
      <c r="K48" s="63">
        <v>594</v>
      </c>
      <c r="L48" s="64">
        <v>590</v>
      </c>
      <c r="M48" s="64">
        <v>577</v>
      </c>
      <c r="N48" s="64">
        <v>577</v>
      </c>
      <c r="O48" s="65">
        <v>552</v>
      </c>
      <c r="P48" s="48"/>
      <c r="Q48" s="48"/>
      <c r="R48" s="48"/>
      <c r="S48" s="48"/>
      <c r="T48" s="48"/>
      <c r="U48" s="48"/>
    </row>
    <row r="49" spans="1:21" ht="30.75" customHeight="1" x14ac:dyDescent="0.15">
      <c r="A49" s="48"/>
      <c r="B49" s="1155"/>
      <c r="C49" s="1156"/>
      <c r="D49" s="62"/>
      <c r="E49" s="1161" t="s">
        <v>14</v>
      </c>
      <c r="F49" s="1161"/>
      <c r="G49" s="1161"/>
      <c r="H49" s="1161"/>
      <c r="I49" s="1161"/>
      <c r="J49" s="1162"/>
      <c r="K49" s="63">
        <v>115</v>
      </c>
      <c r="L49" s="64">
        <v>162</v>
      </c>
      <c r="M49" s="64">
        <v>174</v>
      </c>
      <c r="N49" s="64">
        <v>204</v>
      </c>
      <c r="O49" s="65">
        <v>225</v>
      </c>
      <c r="P49" s="48"/>
      <c r="Q49" s="48"/>
      <c r="R49" s="48"/>
      <c r="S49" s="48"/>
      <c r="T49" s="48"/>
      <c r="U49" s="48"/>
    </row>
    <row r="50" spans="1:21" ht="30.75" customHeight="1" x14ac:dyDescent="0.15">
      <c r="A50" s="48"/>
      <c r="B50" s="1155"/>
      <c r="C50" s="1156"/>
      <c r="D50" s="62"/>
      <c r="E50" s="1161" t="s">
        <v>15</v>
      </c>
      <c r="F50" s="1161"/>
      <c r="G50" s="1161"/>
      <c r="H50" s="1161"/>
      <c r="I50" s="1161"/>
      <c r="J50" s="1162"/>
      <c r="K50" s="63">
        <v>5</v>
      </c>
      <c r="L50" s="64">
        <v>53</v>
      </c>
      <c r="M50" s="64">
        <v>65</v>
      </c>
      <c r="N50" s="64">
        <v>2</v>
      </c>
      <c r="O50" s="65">
        <v>16</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490</v>
      </c>
      <c r="L51" s="64">
        <v>0</v>
      </c>
      <c r="M51" s="64">
        <v>0</v>
      </c>
      <c r="N51" s="64" t="s">
        <v>490</v>
      </c>
      <c r="O51" s="65" t="s">
        <v>490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3228</v>
      </c>
      <c r="L52" s="64">
        <v>3206</v>
      </c>
      <c r="M52" s="64">
        <v>3193</v>
      </c>
      <c r="N52" s="64">
        <v>3169</v>
      </c>
      <c r="O52" s="65">
        <v>3189</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1213</v>
      </c>
      <c r="L53" s="69">
        <v>1451</v>
      </c>
      <c r="M53" s="69">
        <v>1412</v>
      </c>
      <c r="N53" s="69">
        <v>1325</v>
      </c>
      <c r="O53" s="70">
        <v>1239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ZIsv8EP0eUgLDE3OqyTtuXFHygQdUQXRy9sQStQYzigyDqT2nphhTjaCb2dCb7V0nsxGqdT/a2RPjWXflbgShg==" saltValue="4zEpPqpLXiXs/Gzm1KJhu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84" t="s">
        <v>30</v>
      </c>
      <c r="C41" s="1185"/>
      <c r="D41" s="105"/>
      <c r="E41" s="1190" t="s">
        <v>31</v>
      </c>
      <c r="F41" s="1190"/>
      <c r="G41" s="1190"/>
      <c r="H41" s="1191"/>
      <c r="I41" s="355">
        <v>35204</v>
      </c>
      <c r="J41" s="356">
        <v>34286</v>
      </c>
      <c r="K41" s="356">
        <v>33000</v>
      </c>
      <c r="L41" s="356">
        <v>31503</v>
      </c>
      <c r="M41" s="357">
        <v>30373</v>
      </c>
    </row>
    <row r="42" spans="2:13" ht="27.75" customHeight="1" x14ac:dyDescent="0.15">
      <c r="B42" s="1186"/>
      <c r="C42" s="1187"/>
      <c r="D42" s="106"/>
      <c r="E42" s="1192" t="s">
        <v>32</v>
      </c>
      <c r="F42" s="1192"/>
      <c r="G42" s="1192"/>
      <c r="H42" s="1193"/>
      <c r="I42" s="358">
        <v>2</v>
      </c>
      <c r="J42" s="359">
        <v>2</v>
      </c>
      <c r="K42" s="359" t="s">
        <v>490</v>
      </c>
      <c r="L42" s="359" t="s">
        <v>490</v>
      </c>
      <c r="M42" s="360" t="s">
        <v>490</v>
      </c>
    </row>
    <row r="43" spans="2:13" ht="27.75" customHeight="1" x14ac:dyDescent="0.15">
      <c r="B43" s="1186"/>
      <c r="C43" s="1187"/>
      <c r="D43" s="106"/>
      <c r="E43" s="1192" t="s">
        <v>33</v>
      </c>
      <c r="F43" s="1192"/>
      <c r="G43" s="1192"/>
      <c r="H43" s="1193"/>
      <c r="I43" s="358">
        <v>6628</v>
      </c>
      <c r="J43" s="359">
        <v>6222</v>
      </c>
      <c r="K43" s="359">
        <v>6152</v>
      </c>
      <c r="L43" s="359">
        <v>6288</v>
      </c>
      <c r="M43" s="360">
        <v>5890</v>
      </c>
    </row>
    <row r="44" spans="2:13" ht="27.75" customHeight="1" x14ac:dyDescent="0.15">
      <c r="B44" s="1186"/>
      <c r="C44" s="1187"/>
      <c r="D44" s="106"/>
      <c r="E44" s="1192" t="s">
        <v>34</v>
      </c>
      <c r="F44" s="1192"/>
      <c r="G44" s="1192"/>
      <c r="H44" s="1193"/>
      <c r="I44" s="358">
        <v>3131</v>
      </c>
      <c r="J44" s="359">
        <v>8777</v>
      </c>
      <c r="K44" s="359">
        <v>8895</v>
      </c>
      <c r="L44" s="359">
        <v>8829</v>
      </c>
      <c r="M44" s="360">
        <v>9050</v>
      </c>
    </row>
    <row r="45" spans="2:13" ht="27.75" customHeight="1" x14ac:dyDescent="0.15">
      <c r="B45" s="1186"/>
      <c r="C45" s="1187"/>
      <c r="D45" s="106"/>
      <c r="E45" s="1192" t="s">
        <v>35</v>
      </c>
      <c r="F45" s="1192"/>
      <c r="G45" s="1192"/>
      <c r="H45" s="1193"/>
      <c r="I45" s="358">
        <v>1727</v>
      </c>
      <c r="J45" s="359">
        <v>1557</v>
      </c>
      <c r="K45" s="359">
        <v>1155</v>
      </c>
      <c r="L45" s="359">
        <v>1181</v>
      </c>
      <c r="M45" s="360">
        <v>1272</v>
      </c>
    </row>
    <row r="46" spans="2:13" ht="27.75" customHeight="1" x14ac:dyDescent="0.15">
      <c r="B46" s="1186"/>
      <c r="C46" s="1187"/>
      <c r="D46" s="107"/>
      <c r="E46" s="1192" t="s">
        <v>36</v>
      </c>
      <c r="F46" s="1192"/>
      <c r="G46" s="1192"/>
      <c r="H46" s="1193"/>
      <c r="I46" s="358" t="s">
        <v>490</v>
      </c>
      <c r="J46" s="359" t="s">
        <v>490</v>
      </c>
      <c r="K46" s="359" t="s">
        <v>490</v>
      </c>
      <c r="L46" s="359" t="s">
        <v>490</v>
      </c>
      <c r="M46" s="360">
        <v>608</v>
      </c>
    </row>
    <row r="47" spans="2:13" ht="27.75" customHeight="1" x14ac:dyDescent="0.15">
      <c r="B47" s="1186"/>
      <c r="C47" s="1187"/>
      <c r="D47" s="108"/>
      <c r="E47" s="1194" t="s">
        <v>37</v>
      </c>
      <c r="F47" s="1195"/>
      <c r="G47" s="1195"/>
      <c r="H47" s="1196"/>
      <c r="I47" s="358" t="s">
        <v>490</v>
      </c>
      <c r="J47" s="359" t="s">
        <v>490</v>
      </c>
      <c r="K47" s="359" t="s">
        <v>490</v>
      </c>
      <c r="L47" s="359" t="s">
        <v>490</v>
      </c>
      <c r="M47" s="360" t="s">
        <v>490</v>
      </c>
    </row>
    <row r="48" spans="2:13" ht="27.75" customHeight="1" x14ac:dyDescent="0.15">
      <c r="B48" s="1186"/>
      <c r="C48" s="1187"/>
      <c r="D48" s="106"/>
      <c r="E48" s="1192" t="s">
        <v>38</v>
      </c>
      <c r="F48" s="1192"/>
      <c r="G48" s="1192"/>
      <c r="H48" s="1193"/>
      <c r="I48" s="358" t="s">
        <v>490</v>
      </c>
      <c r="J48" s="359" t="s">
        <v>490</v>
      </c>
      <c r="K48" s="359" t="s">
        <v>490</v>
      </c>
      <c r="L48" s="359" t="s">
        <v>490</v>
      </c>
      <c r="M48" s="360" t="s">
        <v>490</v>
      </c>
    </row>
    <row r="49" spans="2:13" ht="27.75" customHeight="1" x14ac:dyDescent="0.15">
      <c r="B49" s="1188"/>
      <c r="C49" s="1189"/>
      <c r="D49" s="106"/>
      <c r="E49" s="1192" t="s">
        <v>39</v>
      </c>
      <c r="F49" s="1192"/>
      <c r="G49" s="1192"/>
      <c r="H49" s="1193"/>
      <c r="I49" s="358" t="s">
        <v>490</v>
      </c>
      <c r="J49" s="359" t="s">
        <v>490</v>
      </c>
      <c r="K49" s="359" t="s">
        <v>490</v>
      </c>
      <c r="L49" s="359" t="s">
        <v>490</v>
      </c>
      <c r="M49" s="360" t="s">
        <v>490</v>
      </c>
    </row>
    <row r="50" spans="2:13" ht="27.75" customHeight="1" x14ac:dyDescent="0.15">
      <c r="B50" s="1197" t="s">
        <v>40</v>
      </c>
      <c r="C50" s="1198"/>
      <c r="D50" s="109"/>
      <c r="E50" s="1192" t="s">
        <v>41</v>
      </c>
      <c r="F50" s="1192"/>
      <c r="G50" s="1192"/>
      <c r="H50" s="1193"/>
      <c r="I50" s="358">
        <v>8311</v>
      </c>
      <c r="J50" s="359">
        <v>7566</v>
      </c>
      <c r="K50" s="359">
        <v>7943</v>
      </c>
      <c r="L50" s="359">
        <v>8676</v>
      </c>
      <c r="M50" s="360">
        <v>8166</v>
      </c>
    </row>
    <row r="51" spans="2:13" ht="27.75" customHeight="1" x14ac:dyDescent="0.15">
      <c r="B51" s="1186"/>
      <c r="C51" s="1187"/>
      <c r="D51" s="106"/>
      <c r="E51" s="1192" t="s">
        <v>42</v>
      </c>
      <c r="F51" s="1192"/>
      <c r="G51" s="1192"/>
      <c r="H51" s="1193"/>
      <c r="I51" s="358">
        <v>2211</v>
      </c>
      <c r="J51" s="359">
        <v>2169</v>
      </c>
      <c r="K51" s="359">
        <v>2243</v>
      </c>
      <c r="L51" s="359">
        <v>2223</v>
      </c>
      <c r="M51" s="360">
        <v>2439</v>
      </c>
    </row>
    <row r="52" spans="2:13" ht="27.75" customHeight="1" x14ac:dyDescent="0.15">
      <c r="B52" s="1188"/>
      <c r="C52" s="1189"/>
      <c r="D52" s="106"/>
      <c r="E52" s="1192" t="s">
        <v>43</v>
      </c>
      <c r="F52" s="1192"/>
      <c r="G52" s="1192"/>
      <c r="H52" s="1193"/>
      <c r="I52" s="358">
        <v>36115</v>
      </c>
      <c r="J52" s="359">
        <v>38759</v>
      </c>
      <c r="K52" s="359">
        <v>37384</v>
      </c>
      <c r="L52" s="359">
        <v>35464</v>
      </c>
      <c r="M52" s="360">
        <v>33811</v>
      </c>
    </row>
    <row r="53" spans="2:13" ht="27.75" customHeight="1" thickBot="1" x14ac:dyDescent="0.2">
      <c r="B53" s="1199" t="s">
        <v>19</v>
      </c>
      <c r="C53" s="1200"/>
      <c r="D53" s="110"/>
      <c r="E53" s="1201" t="s">
        <v>44</v>
      </c>
      <c r="F53" s="1201"/>
      <c r="G53" s="1201"/>
      <c r="H53" s="1202"/>
      <c r="I53" s="361">
        <v>54</v>
      </c>
      <c r="J53" s="362">
        <v>2350</v>
      </c>
      <c r="K53" s="362">
        <v>1634</v>
      </c>
      <c r="L53" s="362">
        <v>1438</v>
      </c>
      <c r="M53" s="363">
        <v>2778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FtZ5foKG+lKH0VvWtABDCk5VxOagR4iONIhyj/QzOeJ3Ez0oYP45UbUl9tgWiYu/vftvLCrPvWQEpoYvYqwFwg==" saltValue="ZUUrIxJLtdusTczh5A502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122">
        <v>5176</v>
      </c>
      <c r="G55" s="122">
        <v>5175</v>
      </c>
      <c r="H55" s="123">
        <v>4496</v>
      </c>
    </row>
    <row r="56" spans="2:8" ht="52.5" customHeight="1" x14ac:dyDescent="0.15">
      <c r="B56" s="124"/>
      <c r="C56" s="1213" t="s">
        <v>47</v>
      </c>
      <c r="D56" s="1213"/>
      <c r="E56" s="1214"/>
      <c r="F56" s="125">
        <v>801</v>
      </c>
      <c r="G56" s="125">
        <v>853</v>
      </c>
      <c r="H56" s="126">
        <v>935</v>
      </c>
    </row>
    <row r="57" spans="2:8" ht="53.25" customHeight="1" x14ac:dyDescent="0.15">
      <c r="B57" s="124"/>
      <c r="C57" s="1215" t="s">
        <v>48</v>
      </c>
      <c r="D57" s="1215"/>
      <c r="E57" s="1216"/>
      <c r="F57" s="127">
        <v>2497</v>
      </c>
      <c r="G57" s="127">
        <v>2916</v>
      </c>
      <c r="H57" s="128">
        <v>2846</v>
      </c>
    </row>
    <row r="58" spans="2:8" ht="45.75" customHeight="1" x14ac:dyDescent="0.15">
      <c r="B58" s="129"/>
      <c r="C58" s="1203" t="s">
        <v>560</v>
      </c>
      <c r="D58" s="1204"/>
      <c r="E58" s="1205"/>
      <c r="F58" s="130">
        <v>709</v>
      </c>
      <c r="G58" s="130">
        <v>1221</v>
      </c>
      <c r="H58" s="131">
        <v>1221</v>
      </c>
    </row>
    <row r="59" spans="2:8" ht="45.75" customHeight="1" x14ac:dyDescent="0.15">
      <c r="B59" s="129"/>
      <c r="C59" s="1203" t="s">
        <v>561</v>
      </c>
      <c r="D59" s="1204"/>
      <c r="E59" s="1205"/>
      <c r="F59" s="130">
        <v>492</v>
      </c>
      <c r="G59" s="130">
        <v>495</v>
      </c>
      <c r="H59" s="131">
        <v>498</v>
      </c>
    </row>
    <row r="60" spans="2:8" ht="45.75" customHeight="1" x14ac:dyDescent="0.15">
      <c r="B60" s="129"/>
      <c r="C60" s="1203" t="s">
        <v>562</v>
      </c>
      <c r="D60" s="1204"/>
      <c r="E60" s="1205"/>
      <c r="F60" s="130">
        <v>563</v>
      </c>
      <c r="G60" s="130">
        <v>519</v>
      </c>
      <c r="H60" s="131">
        <v>493</v>
      </c>
    </row>
    <row r="61" spans="2:8" ht="45.75" customHeight="1" x14ac:dyDescent="0.15">
      <c r="B61" s="129"/>
      <c r="C61" s="1203" t="s">
        <v>563</v>
      </c>
      <c r="D61" s="1204"/>
      <c r="E61" s="1205"/>
      <c r="F61" s="130">
        <v>351</v>
      </c>
      <c r="G61" s="130">
        <v>311</v>
      </c>
      <c r="H61" s="131">
        <v>271</v>
      </c>
    </row>
    <row r="62" spans="2:8" ht="45.75" customHeight="1" thickBot="1" x14ac:dyDescent="0.2">
      <c r="B62" s="132"/>
      <c r="C62" s="1206" t="s">
        <v>564</v>
      </c>
      <c r="D62" s="1207"/>
      <c r="E62" s="1208"/>
      <c r="F62" s="133">
        <v>107</v>
      </c>
      <c r="G62" s="133">
        <v>107</v>
      </c>
      <c r="H62" s="134">
        <v>108</v>
      </c>
    </row>
    <row r="63" spans="2:8" ht="52.5" customHeight="1" thickBot="1" x14ac:dyDescent="0.2">
      <c r="B63" s="135"/>
      <c r="C63" s="1209" t="s">
        <v>49</v>
      </c>
      <c r="D63" s="1209"/>
      <c r="E63" s="1210"/>
      <c r="F63" s="136">
        <v>8473</v>
      </c>
      <c r="G63" s="136">
        <v>8944</v>
      </c>
      <c r="H63" s="137">
        <v>8277</v>
      </c>
    </row>
    <row r="64" spans="2:8" x14ac:dyDescent="0.15"/>
  </sheetData>
  <sheetProtection algorithmName="SHA-512" hashValue="lECjLYq+ShAso+mutZdyQUEZDNORA94fk1DVP+ttfNXMCWnIYuR6MjSdSwZfHerRart9Qsl5F8czYTRqWmw1iQ==" saltValue="PnSYEkkejGw0AA5mwIlH6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527</v>
      </c>
      <c r="G2" s="151"/>
      <c r="H2" s="152"/>
    </row>
    <row r="3" spans="1:8" x14ac:dyDescent="0.15">
      <c r="A3" s="148" t="s">
        <v>520</v>
      </c>
      <c r="B3" s="153"/>
      <c r="C3" s="154"/>
      <c r="D3" s="155">
        <v>106444</v>
      </c>
      <c r="E3" s="156"/>
      <c r="F3" s="157">
        <v>70166</v>
      </c>
      <c r="G3" s="158"/>
      <c r="H3" s="159"/>
    </row>
    <row r="4" spans="1:8" x14ac:dyDescent="0.15">
      <c r="A4" s="160"/>
      <c r="B4" s="161"/>
      <c r="C4" s="162"/>
      <c r="D4" s="163">
        <v>37308</v>
      </c>
      <c r="E4" s="164"/>
      <c r="F4" s="165">
        <v>36115</v>
      </c>
      <c r="G4" s="166"/>
      <c r="H4" s="167"/>
    </row>
    <row r="5" spans="1:8" x14ac:dyDescent="0.15">
      <c r="A5" s="148" t="s">
        <v>522</v>
      </c>
      <c r="B5" s="153"/>
      <c r="C5" s="154"/>
      <c r="D5" s="155">
        <v>62457</v>
      </c>
      <c r="E5" s="156"/>
      <c r="F5" s="157">
        <v>70329</v>
      </c>
      <c r="G5" s="158"/>
      <c r="H5" s="159"/>
    </row>
    <row r="6" spans="1:8" x14ac:dyDescent="0.15">
      <c r="A6" s="160"/>
      <c r="B6" s="161"/>
      <c r="C6" s="162"/>
      <c r="D6" s="163">
        <v>29742</v>
      </c>
      <c r="E6" s="164"/>
      <c r="F6" s="165">
        <v>39403</v>
      </c>
      <c r="G6" s="166"/>
      <c r="H6" s="167"/>
    </row>
    <row r="7" spans="1:8" x14ac:dyDescent="0.15">
      <c r="A7" s="148" t="s">
        <v>523</v>
      </c>
      <c r="B7" s="153"/>
      <c r="C7" s="154"/>
      <c r="D7" s="155">
        <v>56572</v>
      </c>
      <c r="E7" s="156"/>
      <c r="F7" s="157">
        <v>71871</v>
      </c>
      <c r="G7" s="158"/>
      <c r="H7" s="159"/>
    </row>
    <row r="8" spans="1:8" x14ac:dyDescent="0.15">
      <c r="A8" s="160"/>
      <c r="B8" s="161"/>
      <c r="C8" s="162"/>
      <c r="D8" s="163">
        <v>28777</v>
      </c>
      <c r="E8" s="164"/>
      <c r="F8" s="165">
        <v>38232</v>
      </c>
      <c r="G8" s="166"/>
      <c r="H8" s="167"/>
    </row>
    <row r="9" spans="1:8" x14ac:dyDescent="0.15">
      <c r="A9" s="148" t="s">
        <v>524</v>
      </c>
      <c r="B9" s="153"/>
      <c r="C9" s="154"/>
      <c r="D9" s="155">
        <v>58270</v>
      </c>
      <c r="E9" s="156"/>
      <c r="F9" s="157">
        <v>71807</v>
      </c>
      <c r="G9" s="158"/>
      <c r="H9" s="159"/>
    </row>
    <row r="10" spans="1:8" x14ac:dyDescent="0.15">
      <c r="A10" s="160"/>
      <c r="B10" s="161"/>
      <c r="C10" s="162"/>
      <c r="D10" s="163">
        <v>26849</v>
      </c>
      <c r="E10" s="164"/>
      <c r="F10" s="165">
        <v>37333</v>
      </c>
      <c r="G10" s="166"/>
      <c r="H10" s="167"/>
    </row>
    <row r="11" spans="1:8" x14ac:dyDescent="0.15">
      <c r="A11" s="148" t="s">
        <v>525</v>
      </c>
      <c r="B11" s="153"/>
      <c r="C11" s="154"/>
      <c r="D11" s="155">
        <v>65695</v>
      </c>
      <c r="E11" s="156"/>
      <c r="F11" s="157">
        <v>80821</v>
      </c>
      <c r="G11" s="158"/>
      <c r="H11" s="159"/>
    </row>
    <row r="12" spans="1:8" x14ac:dyDescent="0.15">
      <c r="A12" s="160"/>
      <c r="B12" s="161"/>
      <c r="C12" s="168"/>
      <c r="D12" s="163">
        <v>31080</v>
      </c>
      <c r="E12" s="164"/>
      <c r="F12" s="165">
        <v>49586</v>
      </c>
      <c r="G12" s="166"/>
      <c r="H12" s="167"/>
    </row>
    <row r="13" spans="1:8" x14ac:dyDescent="0.15">
      <c r="A13" s="148"/>
      <c r="B13" s="153"/>
      <c r="C13" s="169"/>
      <c r="D13" s="170">
        <v>69888</v>
      </c>
      <c r="E13" s="171"/>
      <c r="F13" s="172">
        <v>72999</v>
      </c>
      <c r="G13" s="173"/>
      <c r="H13" s="159"/>
    </row>
    <row r="14" spans="1:8" x14ac:dyDescent="0.15">
      <c r="A14" s="160"/>
      <c r="B14" s="161"/>
      <c r="C14" s="162"/>
      <c r="D14" s="163">
        <v>30751</v>
      </c>
      <c r="E14" s="164"/>
      <c r="F14" s="165">
        <v>40134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6.96</v>
      </c>
      <c r="C19" s="174">
        <f>ROUND(VALUE(SUBSTITUTE(実質収支比率等に係る経年分析!G$48,"▲","-")),2)</f>
        <v>4.7</v>
      </c>
      <c r="D19" s="174">
        <f>ROUND(VALUE(SUBSTITUTE(実質収支比率等に係る経年分析!H$48,"▲","-")),2)</f>
        <v>9.9499999999999993</v>
      </c>
      <c r="E19" s="174">
        <f>ROUND(VALUE(SUBSTITUTE(実質収支比率等に係る経年分析!I$48,"▲","-")),2)</f>
        <v>7.68</v>
      </c>
      <c r="F19" s="174">
        <f>ROUND(VALUE(SUBSTITUTE(実質収支比率等に係る経年分析!J$48,"▲","-")),2)</f>
        <v>6.14</v>
      </c>
    </row>
    <row r="20" spans="1:11" x14ac:dyDescent="0.15">
      <c r="A20" s="174" t="s">
        <v>53</v>
      </c>
      <c r="B20" s="174">
        <f>ROUND(VALUE(SUBSTITUTE(実質収支比率等に係る経年分析!F$47,"▲","-")),2)</f>
        <v>29.45</v>
      </c>
      <c r="C20" s="174">
        <f>ROUND(VALUE(SUBSTITUTE(実質収支比率等に係る経年分析!G$47,"▲","-")),2)</f>
        <v>28.03</v>
      </c>
      <c r="D20" s="174">
        <f>ROUND(VALUE(SUBSTITUTE(実質収支比率等に係る経年分析!H$47,"▲","-")),2)</f>
        <v>27.92</v>
      </c>
      <c r="E20" s="174">
        <f>ROUND(VALUE(SUBSTITUTE(実質収支比率等に係る経年分析!I$47,"▲","-")),2)</f>
        <v>28.04</v>
      </c>
      <c r="F20" s="174">
        <f>ROUND(VALUE(SUBSTITUTE(実質収支比率等に係る経年分析!J$47,"▲","-")),2)</f>
        <v>24.36</v>
      </c>
    </row>
    <row r="21" spans="1:11" x14ac:dyDescent="0.15">
      <c r="A21" s="174" t="s">
        <v>54</v>
      </c>
      <c r="B21" s="174">
        <f>IF(ISNUMBER(VALUE(SUBSTITUTE(実質収支比率等に係る経年分析!F$49,"▲","-"))),ROUND(VALUE(SUBSTITUTE(実質収支比率等に係る経年分析!F$49,"▲","-")),2),NA())</f>
        <v>-0.37</v>
      </c>
      <c r="C21" s="174">
        <f>IF(ISNUMBER(VALUE(SUBSTITUTE(実質収支比率等に係る経年分析!G$49,"▲","-"))),ROUND(VALUE(SUBSTITUTE(実質収支比率等に係る経年分析!G$49,"▲","-")),2),NA())</f>
        <v>-3.19</v>
      </c>
      <c r="D21" s="174">
        <f>IF(ISNUMBER(VALUE(SUBSTITUTE(実質収支比率等に係る経年分析!H$49,"▲","-"))),ROUND(VALUE(SUBSTITUTE(実質収支比率等に係る経年分析!H$49,"▲","-")),2),NA())</f>
        <v>5.92</v>
      </c>
      <c r="E21" s="174">
        <f>IF(ISNUMBER(VALUE(SUBSTITUTE(実質収支比率等に係る経年分析!I$49,"▲","-"))),ROUND(VALUE(SUBSTITUTE(実質収支比率等に係る経年分析!I$49,"▲","-")),2),NA())</f>
        <v>-2.3199999999999998</v>
      </c>
      <c r="F21" s="174">
        <f>IF(ISNUMBER(VALUE(SUBSTITUTE(実質収支比率等に係る経年分析!J$49,"▲","-"))),ROUND(VALUE(SUBSTITUTE(実質収支比率等に係る経年分析!J$49,"▲","-")),2),NA())</f>
        <v>-5.21</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0.18</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0.05</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玉名市浄化槽整備事業特別会計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0.01</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玉名市後期高齢者医療特別会計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玉名市農業集落排水事業会計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0.56999999999999995</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0.41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0.39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0.28000000000000003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0.37</v>
      </c>
    </row>
    <row r="32" spans="1:11" x14ac:dyDescent="0.15">
      <c r="A32" s="175" t="str">
        <f>IF(連結実質赤字比率に係る赤字・黒字の構成分析!C$38="",NA(),連結実質赤字比率に係る赤字・黒字の構成分析!C$38)</f>
        <v>玉名市介護保険事業特別会計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1.32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0.77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1.35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0.67</v>
      </c>
    </row>
    <row r="33" spans="1:16" x14ac:dyDescent="0.15">
      <c r="A33" s="175" t="str">
        <f>IF(連結実質赤字比率に係る赤字・黒字の構成分析!C$37="",NA(),連結実質赤字比率に係る赤字・黒字の構成分析!C$37)</f>
        <v>玉名市国民健康保険事業特別会計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2.91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2.95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3.53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3.29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2.2799999999999998</v>
      </c>
    </row>
    <row r="34" spans="1:16" x14ac:dyDescent="0.15">
      <c r="A34" s="175" t="str">
        <f>IF(連結実質赤字比率に係る赤字・黒字の構成分析!C$36="",NA(),連結実質赤字比率に係る赤字・黒字の構成分析!C$36)</f>
        <v>玉名市公共下水道事業会計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6.28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5.56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4.67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4.38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4.05</v>
      </c>
    </row>
    <row r="35" spans="1:16" x14ac:dyDescent="0.15">
      <c r="A35" s="175" t="str">
        <f>IF(連結実質赤字比率に係る赤字・黒字の構成分析!C$35="",NA(),連結実質赤字比率に係る赤字・黒字の構成分析!C$35)</f>
        <v>玉名市水道事業会計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6.74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6.11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5.78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5.16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4.45</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6.77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4.6399999999999997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9.94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7.67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6.13</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3228</v>
      </c>
      <c r="E42" s="176"/>
      <c r="F42" s="176"/>
      <c r="G42" s="176">
        <f>'実質公債費比率（分子）の構造'!L$52</f>
        <v>3206</v>
      </c>
      <c r="H42" s="176"/>
      <c r="I42" s="176"/>
      <c r="J42" s="176">
        <f>'実質公債費比率（分子）の構造'!M$52</f>
        <v>3193</v>
      </c>
      <c r="K42" s="176"/>
      <c r="L42" s="176"/>
      <c r="M42" s="176">
        <f>'実質公債費比率（分子）の構造'!N$52</f>
        <v>3169</v>
      </c>
      <c r="N42" s="176"/>
      <c r="O42" s="176"/>
      <c r="P42" s="176">
        <f>'実質公債費比率（分子）の構造'!O$52</f>
        <v>3189</v>
      </c>
    </row>
    <row r="43" spans="1:16" x14ac:dyDescent="0.15">
      <c r="A43" s="176" t="s">
        <v>16</v>
      </c>
      <c r="B43" s="176" t="str">
        <f>'実質公債費比率（分子）の構造'!K$51</f>
        <v>-</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5</v>
      </c>
      <c r="C44" s="176"/>
      <c r="D44" s="176"/>
      <c r="E44" s="176">
        <f>'実質公債費比率（分子）の構造'!L$50</f>
        <v>53</v>
      </c>
      <c r="F44" s="176"/>
      <c r="G44" s="176"/>
      <c r="H44" s="176">
        <f>'実質公債費比率（分子）の構造'!M$50</f>
        <v>65</v>
      </c>
      <c r="I44" s="176"/>
      <c r="J44" s="176"/>
      <c r="K44" s="176">
        <f>'実質公債費比率（分子）の構造'!N$50</f>
        <v>2</v>
      </c>
      <c r="L44" s="176"/>
      <c r="M44" s="176"/>
      <c r="N44" s="176">
        <f>'実質公債費比率（分子）の構造'!O$50</f>
        <v>16</v>
      </c>
      <c r="O44" s="176"/>
      <c r="P44" s="176"/>
    </row>
    <row r="45" spans="1:16" x14ac:dyDescent="0.15">
      <c r="A45" s="176" t="s">
        <v>63</v>
      </c>
      <c r="B45" s="176">
        <f>'実質公債費比率（分子）の構造'!K$49</f>
        <v>115</v>
      </c>
      <c r="C45" s="176"/>
      <c r="D45" s="176"/>
      <c r="E45" s="176">
        <f>'実質公債費比率（分子）の構造'!L$49</f>
        <v>162</v>
      </c>
      <c r="F45" s="176"/>
      <c r="G45" s="176"/>
      <c r="H45" s="176">
        <f>'実質公債費比率（分子）の構造'!M$49</f>
        <v>174</v>
      </c>
      <c r="I45" s="176"/>
      <c r="J45" s="176"/>
      <c r="K45" s="176">
        <f>'実質公債費比率（分子）の構造'!N$49</f>
        <v>204</v>
      </c>
      <c r="L45" s="176"/>
      <c r="M45" s="176"/>
      <c r="N45" s="176">
        <f>'実質公債費比率（分子）の構造'!O$49</f>
        <v>225</v>
      </c>
      <c r="O45" s="176"/>
      <c r="P45" s="176"/>
    </row>
    <row r="46" spans="1:16" x14ac:dyDescent="0.15">
      <c r="A46" s="176" t="s">
        <v>64</v>
      </c>
      <c r="B46" s="176">
        <f>'実質公債費比率（分子）の構造'!K$48</f>
        <v>594</v>
      </c>
      <c r="C46" s="176"/>
      <c r="D46" s="176"/>
      <c r="E46" s="176">
        <f>'実質公債費比率（分子）の構造'!L$48</f>
        <v>590</v>
      </c>
      <c r="F46" s="176"/>
      <c r="G46" s="176"/>
      <c r="H46" s="176">
        <f>'実質公債費比率（分子）の構造'!M$48</f>
        <v>577</v>
      </c>
      <c r="I46" s="176"/>
      <c r="J46" s="176"/>
      <c r="K46" s="176">
        <f>'実質公債費比率（分子）の構造'!N$48</f>
        <v>577</v>
      </c>
      <c r="L46" s="176"/>
      <c r="M46" s="176"/>
      <c r="N46" s="176">
        <f>'実質公債費比率（分子）の構造'!O$48</f>
        <v>552</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3727</v>
      </c>
      <c r="C49" s="176"/>
      <c r="D49" s="176"/>
      <c r="E49" s="176">
        <f>'実質公債費比率（分子）の構造'!L$45</f>
        <v>3852</v>
      </c>
      <c r="F49" s="176"/>
      <c r="G49" s="176"/>
      <c r="H49" s="176">
        <f>'実質公債費比率（分子）の構造'!M$45</f>
        <v>3789</v>
      </c>
      <c r="I49" s="176"/>
      <c r="J49" s="176"/>
      <c r="K49" s="176">
        <f>'実質公債費比率（分子）の構造'!N$45</f>
        <v>3711</v>
      </c>
      <c r="L49" s="176"/>
      <c r="M49" s="176"/>
      <c r="N49" s="176">
        <f>'実質公債費比率（分子）の構造'!O$45</f>
        <v>3635</v>
      </c>
      <c r="O49" s="176"/>
      <c r="P49" s="176"/>
    </row>
    <row r="50" spans="1:16" x14ac:dyDescent="0.15">
      <c r="A50" s="176" t="s">
        <v>67</v>
      </c>
      <c r="B50" s="176" t="e">
        <f>NA()</f>
        <v>#N/A</v>
      </c>
      <c r="C50" s="176">
        <f>IF(ISNUMBER('実質公債費比率（分子）の構造'!K$53),'実質公債費比率（分子）の構造'!K$53,NA())</f>
        <v>1213</v>
      </c>
      <c r="D50" s="176" t="e">
        <f>NA()</f>
        <v>#N/A</v>
      </c>
      <c r="E50" s="176" t="e">
        <f>NA()</f>
        <v>#N/A</v>
      </c>
      <c r="F50" s="176">
        <f>IF(ISNUMBER('実質公債費比率（分子）の構造'!L$53),'実質公債費比率（分子）の構造'!L$53,NA())</f>
        <v>1451</v>
      </c>
      <c r="G50" s="176" t="e">
        <f>NA()</f>
        <v>#N/A</v>
      </c>
      <c r="H50" s="176" t="e">
        <f>NA()</f>
        <v>#N/A</v>
      </c>
      <c r="I50" s="176">
        <f>IF(ISNUMBER('実質公債費比率（分子）の構造'!M$53),'実質公債費比率（分子）の構造'!M$53,NA())</f>
        <v>1412</v>
      </c>
      <c r="J50" s="176" t="e">
        <f>NA()</f>
        <v>#N/A</v>
      </c>
      <c r="K50" s="176" t="e">
        <f>NA()</f>
        <v>#N/A</v>
      </c>
      <c r="L50" s="176">
        <f>IF(ISNUMBER('実質公債費比率（分子）の構造'!N$53),'実質公債費比率（分子）の構造'!N$53,NA())</f>
        <v>1325</v>
      </c>
      <c r="M50" s="176" t="e">
        <f>NA()</f>
        <v>#N/A</v>
      </c>
      <c r="N50" s="176" t="e">
        <f>NA()</f>
        <v>#N/A</v>
      </c>
      <c r="O50" s="176">
        <f>IF(ISNUMBER('実質公債費比率（分子）の構造'!O$53),'実質公債費比率（分子）の構造'!O$53,NA())</f>
        <v>1239</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36115</v>
      </c>
      <c r="E56" s="175"/>
      <c r="F56" s="175"/>
      <c r="G56" s="175">
        <f>'将来負担比率（分子）の構造'!J$52</f>
        <v>38759</v>
      </c>
      <c r="H56" s="175"/>
      <c r="I56" s="175"/>
      <c r="J56" s="175">
        <f>'将来負担比率（分子）の構造'!K$52</f>
        <v>37384</v>
      </c>
      <c r="K56" s="175"/>
      <c r="L56" s="175"/>
      <c r="M56" s="175">
        <f>'将来負担比率（分子）の構造'!L$52</f>
        <v>35464</v>
      </c>
      <c r="N56" s="175"/>
      <c r="O56" s="175"/>
      <c r="P56" s="175">
        <f>'将来負担比率（分子）の構造'!M$52</f>
        <v>33811</v>
      </c>
    </row>
    <row r="57" spans="1:16" x14ac:dyDescent="0.15">
      <c r="A57" s="175" t="s">
        <v>42</v>
      </c>
      <c r="B57" s="175"/>
      <c r="C57" s="175"/>
      <c r="D57" s="175">
        <f>'将来負担比率（分子）の構造'!I$51</f>
        <v>2211</v>
      </c>
      <c r="E57" s="175"/>
      <c r="F57" s="175"/>
      <c r="G57" s="175">
        <f>'将来負担比率（分子）の構造'!J$51</f>
        <v>2169</v>
      </c>
      <c r="H57" s="175"/>
      <c r="I57" s="175"/>
      <c r="J57" s="175">
        <f>'将来負担比率（分子）の構造'!K$51</f>
        <v>2243</v>
      </c>
      <c r="K57" s="175"/>
      <c r="L57" s="175"/>
      <c r="M57" s="175">
        <f>'将来負担比率（分子）の構造'!L$51</f>
        <v>2223</v>
      </c>
      <c r="N57" s="175"/>
      <c r="O57" s="175"/>
      <c r="P57" s="175">
        <f>'将来負担比率（分子）の構造'!M$51</f>
        <v>2439</v>
      </c>
    </row>
    <row r="58" spans="1:16" x14ac:dyDescent="0.15">
      <c r="A58" s="175" t="s">
        <v>41</v>
      </c>
      <c r="B58" s="175"/>
      <c r="C58" s="175"/>
      <c r="D58" s="175">
        <f>'将来負担比率（分子）の構造'!I$50</f>
        <v>8311</v>
      </c>
      <c r="E58" s="175"/>
      <c r="F58" s="175"/>
      <c r="G58" s="175">
        <f>'将来負担比率（分子）の構造'!J$50</f>
        <v>7566</v>
      </c>
      <c r="H58" s="175"/>
      <c r="I58" s="175"/>
      <c r="J58" s="175">
        <f>'将来負担比率（分子）の構造'!K$50</f>
        <v>7943</v>
      </c>
      <c r="K58" s="175"/>
      <c r="L58" s="175"/>
      <c r="M58" s="175">
        <f>'将来負担比率（分子）の構造'!L$50</f>
        <v>8676</v>
      </c>
      <c r="N58" s="175"/>
      <c r="O58" s="175"/>
      <c r="P58" s="175">
        <f>'将来負担比率（分子）の構造'!M$50</f>
        <v>8166</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f>'将来負担比率（分子）の構造'!M$46</f>
        <v>608</v>
      </c>
      <c r="O61" s="175"/>
      <c r="P61" s="175"/>
    </row>
    <row r="62" spans="1:16" x14ac:dyDescent="0.15">
      <c r="A62" s="175" t="s">
        <v>35</v>
      </c>
      <c r="B62" s="175">
        <f>'将来負担比率（分子）の構造'!I$45</f>
        <v>1727</v>
      </c>
      <c r="C62" s="175"/>
      <c r="D62" s="175"/>
      <c r="E62" s="175">
        <f>'将来負担比率（分子）の構造'!J$45</f>
        <v>1557</v>
      </c>
      <c r="F62" s="175"/>
      <c r="G62" s="175"/>
      <c r="H62" s="175">
        <f>'将来負担比率（分子）の構造'!K$45</f>
        <v>1155</v>
      </c>
      <c r="I62" s="175"/>
      <c r="J62" s="175"/>
      <c r="K62" s="175">
        <f>'将来負担比率（分子）の構造'!L$45</f>
        <v>1181</v>
      </c>
      <c r="L62" s="175"/>
      <c r="M62" s="175"/>
      <c r="N62" s="175">
        <f>'将来負担比率（分子）の構造'!M$45</f>
        <v>1272</v>
      </c>
      <c r="O62" s="175"/>
      <c r="P62" s="175"/>
    </row>
    <row r="63" spans="1:16" x14ac:dyDescent="0.15">
      <c r="A63" s="175" t="s">
        <v>34</v>
      </c>
      <c r="B63" s="175">
        <f>'将来負担比率（分子）の構造'!I$44</f>
        <v>3131</v>
      </c>
      <c r="C63" s="175"/>
      <c r="D63" s="175"/>
      <c r="E63" s="175">
        <f>'将来負担比率（分子）の構造'!J$44</f>
        <v>8777</v>
      </c>
      <c r="F63" s="175"/>
      <c r="G63" s="175"/>
      <c r="H63" s="175">
        <f>'将来負担比率（分子）の構造'!K$44</f>
        <v>8895</v>
      </c>
      <c r="I63" s="175"/>
      <c r="J63" s="175"/>
      <c r="K63" s="175">
        <f>'将来負担比率（分子）の構造'!L$44</f>
        <v>8829</v>
      </c>
      <c r="L63" s="175"/>
      <c r="M63" s="175"/>
      <c r="N63" s="175">
        <f>'将来負担比率（分子）の構造'!M$44</f>
        <v>9050</v>
      </c>
      <c r="O63" s="175"/>
      <c r="P63" s="175"/>
    </row>
    <row r="64" spans="1:16" x14ac:dyDescent="0.15">
      <c r="A64" s="175" t="s">
        <v>33</v>
      </c>
      <c r="B64" s="175">
        <f>'将来負担比率（分子）の構造'!I$43</f>
        <v>6628</v>
      </c>
      <c r="C64" s="175"/>
      <c r="D64" s="175"/>
      <c r="E64" s="175">
        <f>'将来負担比率（分子）の構造'!J$43</f>
        <v>6222</v>
      </c>
      <c r="F64" s="175"/>
      <c r="G64" s="175"/>
      <c r="H64" s="175">
        <f>'将来負担比率（分子）の構造'!K$43</f>
        <v>6152</v>
      </c>
      <c r="I64" s="175"/>
      <c r="J64" s="175"/>
      <c r="K64" s="175">
        <f>'将来負担比率（分子）の構造'!L$43</f>
        <v>6288</v>
      </c>
      <c r="L64" s="175"/>
      <c r="M64" s="175"/>
      <c r="N64" s="175">
        <f>'将来負担比率（分子）の構造'!M$43</f>
        <v>5890</v>
      </c>
      <c r="O64" s="175"/>
      <c r="P64" s="175"/>
    </row>
    <row r="65" spans="1:16" x14ac:dyDescent="0.15">
      <c r="A65" s="175" t="s">
        <v>32</v>
      </c>
      <c r="B65" s="175">
        <f>'将来負担比率（分子）の構造'!I$42</f>
        <v>2</v>
      </c>
      <c r="C65" s="175"/>
      <c r="D65" s="175"/>
      <c r="E65" s="175">
        <f>'将来負担比率（分子）の構造'!J$42</f>
        <v>2</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35204</v>
      </c>
      <c r="C66" s="175"/>
      <c r="D66" s="175"/>
      <c r="E66" s="175">
        <f>'将来負担比率（分子）の構造'!J$41</f>
        <v>34286</v>
      </c>
      <c r="F66" s="175"/>
      <c r="G66" s="175"/>
      <c r="H66" s="175">
        <f>'将来負担比率（分子）の構造'!K$41</f>
        <v>33000</v>
      </c>
      <c r="I66" s="175"/>
      <c r="J66" s="175"/>
      <c r="K66" s="175">
        <f>'将来負担比率（分子）の構造'!L$41</f>
        <v>31503</v>
      </c>
      <c r="L66" s="175"/>
      <c r="M66" s="175"/>
      <c r="N66" s="175">
        <f>'将来負担比率（分子）の構造'!M$41</f>
        <v>30373</v>
      </c>
      <c r="O66" s="175"/>
      <c r="P66" s="175"/>
    </row>
    <row r="67" spans="1:16" x14ac:dyDescent="0.15">
      <c r="A67" s="175" t="s">
        <v>71</v>
      </c>
      <c r="B67" s="175" t="e">
        <f>NA()</f>
        <v>#N/A</v>
      </c>
      <c r="C67" s="175">
        <f>IF(ISNUMBER('将来負担比率（分子）の構造'!I$53), IF('将来負担比率（分子）の構造'!I$53 &lt; 0, 0, '将来負担比率（分子）の構造'!I$53), NA())</f>
        <v>54</v>
      </c>
      <c r="D67" s="175" t="e">
        <f>NA()</f>
        <v>#N/A</v>
      </c>
      <c r="E67" s="175" t="e">
        <f>NA()</f>
        <v>#N/A</v>
      </c>
      <c r="F67" s="175">
        <f>IF(ISNUMBER('将来負担比率（分子）の構造'!J$53), IF('将来負担比率（分子）の構造'!J$53 &lt; 0, 0, '将来負担比率（分子）の構造'!J$53), NA())</f>
        <v>2350</v>
      </c>
      <c r="G67" s="175" t="e">
        <f>NA()</f>
        <v>#N/A</v>
      </c>
      <c r="H67" s="175" t="e">
        <f>NA()</f>
        <v>#N/A</v>
      </c>
      <c r="I67" s="175">
        <f>IF(ISNUMBER('将来負担比率（分子）の構造'!K$53), IF('将来負担比率（分子）の構造'!K$53 &lt; 0, 0, '将来負担比率（分子）の構造'!K$53), NA())</f>
        <v>1634</v>
      </c>
      <c r="J67" s="175" t="e">
        <f>NA()</f>
        <v>#N/A</v>
      </c>
      <c r="K67" s="175" t="e">
        <f>NA()</f>
        <v>#N/A</v>
      </c>
      <c r="L67" s="175">
        <f>IF(ISNUMBER('将来負担比率（分子）の構造'!L$53), IF('将来負担比率（分子）の構造'!L$53 &lt; 0, 0, '将来負担比率（分子）の構造'!L$53), NA())</f>
        <v>1438</v>
      </c>
      <c r="M67" s="175" t="e">
        <f>NA()</f>
        <v>#N/A</v>
      </c>
      <c r="N67" s="175" t="e">
        <f>NA()</f>
        <v>#N/A</v>
      </c>
      <c r="O67" s="175">
        <f>IF(ISNUMBER('将来負担比率（分子）の構造'!M$53), IF('将来負担比率（分子）の構造'!M$53 &lt; 0, 0, '将来負担比率（分子）の構造'!M$53), NA())</f>
        <v>2778</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5176</v>
      </c>
      <c r="C72" s="179">
        <f>基金残高に係る経年分析!G55</f>
        <v>5175</v>
      </c>
      <c r="D72" s="179">
        <f>基金残高に係る経年分析!H55</f>
        <v>4496</v>
      </c>
    </row>
    <row r="73" spans="1:16" x14ac:dyDescent="0.15">
      <c r="A73" s="178" t="s">
        <v>74</v>
      </c>
      <c r="B73" s="179">
        <f>基金残高に係る経年分析!F56</f>
        <v>801</v>
      </c>
      <c r="C73" s="179">
        <f>基金残高に係る経年分析!G56</f>
        <v>853</v>
      </c>
      <c r="D73" s="179">
        <f>基金残高に係る経年分析!H56</f>
        <v>935</v>
      </c>
    </row>
    <row r="74" spans="1:16" x14ac:dyDescent="0.15">
      <c r="A74" s="178" t="s">
        <v>75</v>
      </c>
      <c r="B74" s="179">
        <f>基金残高に係る経年分析!F57</f>
        <v>2497</v>
      </c>
      <c r="C74" s="179">
        <f>基金残高に係る経年分析!G57</f>
        <v>2916</v>
      </c>
      <c r="D74" s="179">
        <f>基金残高に係る経年分析!H57</f>
        <v>2846</v>
      </c>
    </row>
  </sheetData>
  <sheetProtection algorithmName="SHA-512" hashValue="BIkGmdmOwIQKS2cRvnRbFjmYJyYnLGrf4AhvpXwJT8zeRclvOWHJh0YPCeQHCACTT1B5ENn0f0k61Mk57JyEag==" saltValue="UiO6A55ufxDHE+eJAMY99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7240945</v>
      </c>
      <c r="S5" s="613"/>
      <c r="T5" s="613"/>
      <c r="U5" s="613"/>
      <c r="V5" s="613"/>
      <c r="W5" s="613"/>
      <c r="X5" s="613"/>
      <c r="Y5" s="614"/>
      <c r="Z5" s="615">
        <v>19.8</v>
      </c>
      <c r="AA5" s="615"/>
      <c r="AB5" s="615"/>
      <c r="AC5" s="615"/>
      <c r="AD5" s="616">
        <v>7077116</v>
      </c>
      <c r="AE5" s="616"/>
      <c r="AF5" s="616"/>
      <c r="AG5" s="616"/>
      <c r="AH5" s="616"/>
      <c r="AI5" s="616"/>
      <c r="AJ5" s="616"/>
      <c r="AK5" s="616"/>
      <c r="AL5" s="617">
        <v>38.299999999999997</v>
      </c>
      <c r="AM5" s="618"/>
      <c r="AN5" s="618"/>
      <c r="AO5" s="619"/>
      <c r="AP5" s="609" t="s">
        <v>217</v>
      </c>
      <c r="AQ5" s="610"/>
      <c r="AR5" s="610"/>
      <c r="AS5" s="610"/>
      <c r="AT5" s="610"/>
      <c r="AU5" s="610"/>
      <c r="AV5" s="610"/>
      <c r="AW5" s="610"/>
      <c r="AX5" s="610"/>
      <c r="AY5" s="610"/>
      <c r="AZ5" s="610"/>
      <c r="BA5" s="610"/>
      <c r="BB5" s="610"/>
      <c r="BC5" s="610"/>
      <c r="BD5" s="610"/>
      <c r="BE5" s="610"/>
      <c r="BF5" s="611"/>
      <c r="BG5" s="623">
        <v>7066327</v>
      </c>
      <c r="BH5" s="624"/>
      <c r="BI5" s="624"/>
      <c r="BJ5" s="624"/>
      <c r="BK5" s="624"/>
      <c r="BL5" s="624"/>
      <c r="BM5" s="624"/>
      <c r="BN5" s="625"/>
      <c r="BO5" s="626">
        <v>97.6</v>
      </c>
      <c r="BP5" s="626"/>
      <c r="BQ5" s="626"/>
      <c r="BR5" s="626"/>
      <c r="BS5" s="627">
        <v>99653</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285206</v>
      </c>
      <c r="S6" s="624"/>
      <c r="T6" s="624"/>
      <c r="U6" s="624"/>
      <c r="V6" s="624"/>
      <c r="W6" s="624"/>
      <c r="X6" s="624"/>
      <c r="Y6" s="625"/>
      <c r="Z6" s="626">
        <v>0.8</v>
      </c>
      <c r="AA6" s="626"/>
      <c r="AB6" s="626"/>
      <c r="AC6" s="626"/>
      <c r="AD6" s="627">
        <v>285206</v>
      </c>
      <c r="AE6" s="627"/>
      <c r="AF6" s="627"/>
      <c r="AG6" s="627"/>
      <c r="AH6" s="627"/>
      <c r="AI6" s="627"/>
      <c r="AJ6" s="627"/>
      <c r="AK6" s="627"/>
      <c r="AL6" s="628">
        <v>1.5</v>
      </c>
      <c r="AM6" s="629"/>
      <c r="AN6" s="629"/>
      <c r="AO6" s="630"/>
      <c r="AP6" s="620" t="s">
        <v>222</v>
      </c>
      <c r="AQ6" s="621"/>
      <c r="AR6" s="621"/>
      <c r="AS6" s="621"/>
      <c r="AT6" s="621"/>
      <c r="AU6" s="621"/>
      <c r="AV6" s="621"/>
      <c r="AW6" s="621"/>
      <c r="AX6" s="621"/>
      <c r="AY6" s="621"/>
      <c r="AZ6" s="621"/>
      <c r="BA6" s="621"/>
      <c r="BB6" s="621"/>
      <c r="BC6" s="621"/>
      <c r="BD6" s="621"/>
      <c r="BE6" s="621"/>
      <c r="BF6" s="622"/>
      <c r="BG6" s="623">
        <v>7066327</v>
      </c>
      <c r="BH6" s="624"/>
      <c r="BI6" s="624"/>
      <c r="BJ6" s="624"/>
      <c r="BK6" s="624"/>
      <c r="BL6" s="624"/>
      <c r="BM6" s="624"/>
      <c r="BN6" s="625"/>
      <c r="BO6" s="626">
        <v>97.6</v>
      </c>
      <c r="BP6" s="626"/>
      <c r="BQ6" s="626"/>
      <c r="BR6" s="626"/>
      <c r="BS6" s="627">
        <v>99653</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230174</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229935</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1522</v>
      </c>
      <c r="S7" s="624"/>
      <c r="T7" s="624"/>
      <c r="U7" s="624"/>
      <c r="V7" s="624"/>
      <c r="W7" s="624"/>
      <c r="X7" s="624"/>
      <c r="Y7" s="625"/>
      <c r="Z7" s="626">
        <v>0</v>
      </c>
      <c r="AA7" s="626"/>
      <c r="AB7" s="626"/>
      <c r="AC7" s="626"/>
      <c r="AD7" s="627">
        <v>1522</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2985568</v>
      </c>
      <c r="BH7" s="624"/>
      <c r="BI7" s="624"/>
      <c r="BJ7" s="624"/>
      <c r="BK7" s="624"/>
      <c r="BL7" s="624"/>
      <c r="BM7" s="624"/>
      <c r="BN7" s="625"/>
      <c r="BO7" s="626">
        <v>41.2</v>
      </c>
      <c r="BP7" s="626"/>
      <c r="BQ7" s="626"/>
      <c r="BR7" s="626"/>
      <c r="BS7" s="627">
        <v>99653</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3961739</v>
      </c>
      <c r="CS7" s="624"/>
      <c r="CT7" s="624"/>
      <c r="CU7" s="624"/>
      <c r="CV7" s="624"/>
      <c r="CW7" s="624"/>
      <c r="CX7" s="624"/>
      <c r="CY7" s="625"/>
      <c r="CZ7" s="626">
        <v>11.3</v>
      </c>
      <c r="DA7" s="626"/>
      <c r="DB7" s="626"/>
      <c r="DC7" s="626"/>
      <c r="DD7" s="632">
        <v>285498</v>
      </c>
      <c r="DE7" s="624"/>
      <c r="DF7" s="624"/>
      <c r="DG7" s="624"/>
      <c r="DH7" s="624"/>
      <c r="DI7" s="624"/>
      <c r="DJ7" s="624"/>
      <c r="DK7" s="624"/>
      <c r="DL7" s="624"/>
      <c r="DM7" s="624"/>
      <c r="DN7" s="624"/>
      <c r="DO7" s="624"/>
      <c r="DP7" s="625"/>
      <c r="DQ7" s="632">
        <v>3338062</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23072</v>
      </c>
      <c r="S8" s="624"/>
      <c r="T8" s="624"/>
      <c r="U8" s="624"/>
      <c r="V8" s="624"/>
      <c r="W8" s="624"/>
      <c r="X8" s="624"/>
      <c r="Y8" s="625"/>
      <c r="Z8" s="626">
        <v>0.1</v>
      </c>
      <c r="AA8" s="626"/>
      <c r="AB8" s="626"/>
      <c r="AC8" s="626"/>
      <c r="AD8" s="627">
        <v>23072</v>
      </c>
      <c r="AE8" s="627"/>
      <c r="AF8" s="627"/>
      <c r="AG8" s="627"/>
      <c r="AH8" s="627"/>
      <c r="AI8" s="627"/>
      <c r="AJ8" s="627"/>
      <c r="AK8" s="627"/>
      <c r="AL8" s="628">
        <v>0.1</v>
      </c>
      <c r="AM8" s="629"/>
      <c r="AN8" s="629"/>
      <c r="AO8" s="630"/>
      <c r="AP8" s="620" t="s">
        <v>228</v>
      </c>
      <c r="AQ8" s="621"/>
      <c r="AR8" s="621"/>
      <c r="AS8" s="621"/>
      <c r="AT8" s="621"/>
      <c r="AU8" s="621"/>
      <c r="AV8" s="621"/>
      <c r="AW8" s="621"/>
      <c r="AX8" s="621"/>
      <c r="AY8" s="621"/>
      <c r="AZ8" s="621"/>
      <c r="BA8" s="621"/>
      <c r="BB8" s="621"/>
      <c r="BC8" s="621"/>
      <c r="BD8" s="621"/>
      <c r="BE8" s="621"/>
      <c r="BF8" s="622"/>
      <c r="BG8" s="623">
        <v>108869</v>
      </c>
      <c r="BH8" s="624"/>
      <c r="BI8" s="624"/>
      <c r="BJ8" s="624"/>
      <c r="BK8" s="624"/>
      <c r="BL8" s="624"/>
      <c r="BM8" s="624"/>
      <c r="BN8" s="625"/>
      <c r="BO8" s="626">
        <v>1.5</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13728636</v>
      </c>
      <c r="CS8" s="624"/>
      <c r="CT8" s="624"/>
      <c r="CU8" s="624"/>
      <c r="CV8" s="624"/>
      <c r="CW8" s="624"/>
      <c r="CX8" s="624"/>
      <c r="CY8" s="625"/>
      <c r="CZ8" s="626">
        <v>39</v>
      </c>
      <c r="DA8" s="626"/>
      <c r="DB8" s="626"/>
      <c r="DC8" s="626"/>
      <c r="DD8" s="632">
        <v>74975</v>
      </c>
      <c r="DE8" s="624"/>
      <c r="DF8" s="624"/>
      <c r="DG8" s="624"/>
      <c r="DH8" s="624"/>
      <c r="DI8" s="624"/>
      <c r="DJ8" s="624"/>
      <c r="DK8" s="624"/>
      <c r="DL8" s="624"/>
      <c r="DM8" s="624"/>
      <c r="DN8" s="624"/>
      <c r="DO8" s="624"/>
      <c r="DP8" s="625"/>
      <c r="DQ8" s="632">
        <v>7507587</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23644</v>
      </c>
      <c r="S9" s="624"/>
      <c r="T9" s="624"/>
      <c r="U9" s="624"/>
      <c r="V9" s="624"/>
      <c r="W9" s="624"/>
      <c r="X9" s="624"/>
      <c r="Y9" s="625"/>
      <c r="Z9" s="626">
        <v>0.1</v>
      </c>
      <c r="AA9" s="626"/>
      <c r="AB9" s="626"/>
      <c r="AC9" s="626"/>
      <c r="AD9" s="627">
        <v>23644</v>
      </c>
      <c r="AE9" s="627"/>
      <c r="AF9" s="627"/>
      <c r="AG9" s="627"/>
      <c r="AH9" s="627"/>
      <c r="AI9" s="627"/>
      <c r="AJ9" s="627"/>
      <c r="AK9" s="627"/>
      <c r="AL9" s="628">
        <v>0.1</v>
      </c>
      <c r="AM9" s="629"/>
      <c r="AN9" s="629"/>
      <c r="AO9" s="630"/>
      <c r="AP9" s="620" t="s">
        <v>231</v>
      </c>
      <c r="AQ9" s="621"/>
      <c r="AR9" s="621"/>
      <c r="AS9" s="621"/>
      <c r="AT9" s="621"/>
      <c r="AU9" s="621"/>
      <c r="AV9" s="621"/>
      <c r="AW9" s="621"/>
      <c r="AX9" s="621"/>
      <c r="AY9" s="621"/>
      <c r="AZ9" s="621"/>
      <c r="BA9" s="621"/>
      <c r="BB9" s="621"/>
      <c r="BC9" s="621"/>
      <c r="BD9" s="621"/>
      <c r="BE9" s="621"/>
      <c r="BF9" s="622"/>
      <c r="BG9" s="623">
        <v>2456805</v>
      </c>
      <c r="BH9" s="624"/>
      <c r="BI9" s="624"/>
      <c r="BJ9" s="624"/>
      <c r="BK9" s="624"/>
      <c r="BL9" s="624"/>
      <c r="BM9" s="624"/>
      <c r="BN9" s="625"/>
      <c r="BO9" s="626">
        <v>33.9</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3063790</v>
      </c>
      <c r="CS9" s="624"/>
      <c r="CT9" s="624"/>
      <c r="CU9" s="624"/>
      <c r="CV9" s="624"/>
      <c r="CW9" s="624"/>
      <c r="CX9" s="624"/>
      <c r="CY9" s="625"/>
      <c r="CZ9" s="626">
        <v>8.6999999999999993</v>
      </c>
      <c r="DA9" s="626"/>
      <c r="DB9" s="626"/>
      <c r="DC9" s="626"/>
      <c r="DD9" s="632">
        <v>31506</v>
      </c>
      <c r="DE9" s="624"/>
      <c r="DF9" s="624"/>
      <c r="DG9" s="624"/>
      <c r="DH9" s="624"/>
      <c r="DI9" s="624"/>
      <c r="DJ9" s="624"/>
      <c r="DK9" s="624"/>
      <c r="DL9" s="624"/>
      <c r="DM9" s="624"/>
      <c r="DN9" s="624"/>
      <c r="DO9" s="624"/>
      <c r="DP9" s="625"/>
      <c r="DQ9" s="632">
        <v>2696024</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168784</v>
      </c>
      <c r="BH10" s="624"/>
      <c r="BI10" s="624"/>
      <c r="BJ10" s="624"/>
      <c r="BK10" s="624"/>
      <c r="BL10" s="624"/>
      <c r="BM10" s="624"/>
      <c r="BN10" s="625"/>
      <c r="BO10" s="626">
        <v>2.2999999999999998</v>
      </c>
      <c r="BP10" s="626"/>
      <c r="BQ10" s="626"/>
      <c r="BR10" s="626"/>
      <c r="BS10" s="627">
        <v>28092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1529980</v>
      </c>
      <c r="S11" s="624"/>
      <c r="T11" s="624"/>
      <c r="U11" s="624"/>
      <c r="V11" s="624"/>
      <c r="W11" s="624"/>
      <c r="X11" s="624"/>
      <c r="Y11" s="625"/>
      <c r="Z11" s="628">
        <v>4.2</v>
      </c>
      <c r="AA11" s="629"/>
      <c r="AB11" s="629"/>
      <c r="AC11" s="635"/>
      <c r="AD11" s="632">
        <v>1529980</v>
      </c>
      <c r="AE11" s="624"/>
      <c r="AF11" s="624"/>
      <c r="AG11" s="624"/>
      <c r="AH11" s="624"/>
      <c r="AI11" s="624"/>
      <c r="AJ11" s="624"/>
      <c r="AK11" s="625"/>
      <c r="AL11" s="628">
        <v>8.3000000000000007</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251110</v>
      </c>
      <c r="BH11" s="624"/>
      <c r="BI11" s="624"/>
      <c r="BJ11" s="624"/>
      <c r="BK11" s="624"/>
      <c r="BL11" s="624"/>
      <c r="BM11" s="624"/>
      <c r="BN11" s="625"/>
      <c r="BO11" s="626">
        <v>3.5</v>
      </c>
      <c r="BP11" s="626"/>
      <c r="BQ11" s="626"/>
      <c r="BR11" s="626"/>
      <c r="BS11" s="627">
        <v>71561</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2865184</v>
      </c>
      <c r="CS11" s="624"/>
      <c r="CT11" s="624"/>
      <c r="CU11" s="624"/>
      <c r="CV11" s="624"/>
      <c r="CW11" s="624"/>
      <c r="CX11" s="624"/>
      <c r="CY11" s="625"/>
      <c r="CZ11" s="626">
        <v>8.1</v>
      </c>
      <c r="DA11" s="626"/>
      <c r="DB11" s="626"/>
      <c r="DC11" s="626"/>
      <c r="DD11" s="632">
        <v>1376220</v>
      </c>
      <c r="DE11" s="624"/>
      <c r="DF11" s="624"/>
      <c r="DG11" s="624"/>
      <c r="DH11" s="624"/>
      <c r="DI11" s="624"/>
      <c r="DJ11" s="624"/>
      <c r="DK11" s="624"/>
      <c r="DL11" s="624"/>
      <c r="DM11" s="624"/>
      <c r="DN11" s="624"/>
      <c r="DO11" s="624"/>
      <c r="DP11" s="625"/>
      <c r="DQ11" s="632">
        <v>1502341</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v>16466</v>
      </c>
      <c r="S12" s="624"/>
      <c r="T12" s="624"/>
      <c r="U12" s="624"/>
      <c r="V12" s="624"/>
      <c r="W12" s="624"/>
      <c r="X12" s="624"/>
      <c r="Y12" s="625"/>
      <c r="Z12" s="626">
        <v>0</v>
      </c>
      <c r="AA12" s="626"/>
      <c r="AB12" s="626"/>
      <c r="AC12" s="626"/>
      <c r="AD12" s="627">
        <v>16466</v>
      </c>
      <c r="AE12" s="627"/>
      <c r="AF12" s="627"/>
      <c r="AG12" s="627"/>
      <c r="AH12" s="627"/>
      <c r="AI12" s="627"/>
      <c r="AJ12" s="627"/>
      <c r="AK12" s="627"/>
      <c r="AL12" s="628">
        <v>0.1</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3349966</v>
      </c>
      <c r="BH12" s="624"/>
      <c r="BI12" s="624"/>
      <c r="BJ12" s="624"/>
      <c r="BK12" s="624"/>
      <c r="BL12" s="624"/>
      <c r="BM12" s="624"/>
      <c r="BN12" s="625"/>
      <c r="BO12" s="626">
        <v>46.3</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516114</v>
      </c>
      <c r="CS12" s="624"/>
      <c r="CT12" s="624"/>
      <c r="CU12" s="624"/>
      <c r="CV12" s="624"/>
      <c r="CW12" s="624"/>
      <c r="CX12" s="624"/>
      <c r="CY12" s="625"/>
      <c r="CZ12" s="626">
        <v>1.5</v>
      </c>
      <c r="DA12" s="626"/>
      <c r="DB12" s="626"/>
      <c r="DC12" s="626"/>
      <c r="DD12" s="632">
        <v>39734</v>
      </c>
      <c r="DE12" s="624"/>
      <c r="DF12" s="624"/>
      <c r="DG12" s="624"/>
      <c r="DH12" s="624"/>
      <c r="DI12" s="624"/>
      <c r="DJ12" s="624"/>
      <c r="DK12" s="624"/>
      <c r="DL12" s="624"/>
      <c r="DM12" s="624"/>
      <c r="DN12" s="624"/>
      <c r="DO12" s="624"/>
      <c r="DP12" s="625"/>
      <c r="DQ12" s="632">
        <v>374011</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3348232</v>
      </c>
      <c r="BH13" s="624"/>
      <c r="BI13" s="624"/>
      <c r="BJ13" s="624"/>
      <c r="BK13" s="624"/>
      <c r="BL13" s="624"/>
      <c r="BM13" s="624"/>
      <c r="BN13" s="625"/>
      <c r="BO13" s="626">
        <v>46.2</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2232336</v>
      </c>
      <c r="CS13" s="624"/>
      <c r="CT13" s="624"/>
      <c r="CU13" s="624"/>
      <c r="CV13" s="624"/>
      <c r="CW13" s="624"/>
      <c r="CX13" s="624"/>
      <c r="CY13" s="625"/>
      <c r="CZ13" s="626">
        <v>6.3</v>
      </c>
      <c r="DA13" s="626"/>
      <c r="DB13" s="626"/>
      <c r="DC13" s="626"/>
      <c r="DD13" s="632">
        <v>1029051</v>
      </c>
      <c r="DE13" s="624"/>
      <c r="DF13" s="624"/>
      <c r="DG13" s="624"/>
      <c r="DH13" s="624"/>
      <c r="DI13" s="624"/>
      <c r="DJ13" s="624"/>
      <c r="DK13" s="624"/>
      <c r="DL13" s="624"/>
      <c r="DM13" s="624"/>
      <c r="DN13" s="624"/>
      <c r="DO13" s="624"/>
      <c r="DP13" s="625"/>
      <c r="DQ13" s="632">
        <v>1245391</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v>1799</v>
      </c>
      <c r="S14" s="624"/>
      <c r="T14" s="624"/>
      <c r="U14" s="624"/>
      <c r="V14" s="624"/>
      <c r="W14" s="624"/>
      <c r="X14" s="624"/>
      <c r="Y14" s="625"/>
      <c r="Z14" s="626">
        <v>0</v>
      </c>
      <c r="AA14" s="626"/>
      <c r="AB14" s="626"/>
      <c r="AC14" s="626"/>
      <c r="AD14" s="627">
        <v>1799</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274957</v>
      </c>
      <c r="BH14" s="624"/>
      <c r="BI14" s="624"/>
      <c r="BJ14" s="624"/>
      <c r="BK14" s="624"/>
      <c r="BL14" s="624"/>
      <c r="BM14" s="624"/>
      <c r="BN14" s="625"/>
      <c r="BO14" s="626">
        <v>3.8</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1108451</v>
      </c>
      <c r="CS14" s="624"/>
      <c r="CT14" s="624"/>
      <c r="CU14" s="624"/>
      <c r="CV14" s="624"/>
      <c r="CW14" s="624"/>
      <c r="CX14" s="624"/>
      <c r="CY14" s="625"/>
      <c r="CZ14" s="626">
        <v>3.1</v>
      </c>
      <c r="DA14" s="626"/>
      <c r="DB14" s="626"/>
      <c r="DC14" s="626"/>
      <c r="DD14" s="632">
        <v>57439</v>
      </c>
      <c r="DE14" s="624"/>
      <c r="DF14" s="624"/>
      <c r="DG14" s="624"/>
      <c r="DH14" s="624"/>
      <c r="DI14" s="624"/>
      <c r="DJ14" s="624"/>
      <c r="DK14" s="624"/>
      <c r="DL14" s="624"/>
      <c r="DM14" s="624"/>
      <c r="DN14" s="624"/>
      <c r="DO14" s="624"/>
      <c r="DP14" s="625"/>
      <c r="DQ14" s="632">
        <v>1047098</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455836</v>
      </c>
      <c r="BH15" s="624"/>
      <c r="BI15" s="624"/>
      <c r="BJ15" s="624"/>
      <c r="BK15" s="624"/>
      <c r="BL15" s="624"/>
      <c r="BM15" s="624"/>
      <c r="BN15" s="625"/>
      <c r="BO15" s="626">
        <v>6.3</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3780255</v>
      </c>
      <c r="CS15" s="624"/>
      <c r="CT15" s="624"/>
      <c r="CU15" s="624"/>
      <c r="CV15" s="624"/>
      <c r="CW15" s="624"/>
      <c r="CX15" s="624"/>
      <c r="CY15" s="625"/>
      <c r="CZ15" s="626">
        <v>10.7</v>
      </c>
      <c r="DA15" s="626"/>
      <c r="DB15" s="626"/>
      <c r="DC15" s="626"/>
      <c r="DD15" s="632">
        <v>1279662</v>
      </c>
      <c r="DE15" s="624"/>
      <c r="DF15" s="624"/>
      <c r="DG15" s="624"/>
      <c r="DH15" s="624"/>
      <c r="DI15" s="624"/>
      <c r="DJ15" s="624"/>
      <c r="DK15" s="624"/>
      <c r="DL15" s="624"/>
      <c r="DM15" s="624"/>
      <c r="DN15" s="624"/>
      <c r="DO15" s="624"/>
      <c r="DP15" s="625"/>
      <c r="DQ15" s="632">
        <v>2185858</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29965</v>
      </c>
      <c r="S16" s="624"/>
      <c r="T16" s="624"/>
      <c r="U16" s="624"/>
      <c r="V16" s="624"/>
      <c r="W16" s="624"/>
      <c r="X16" s="624"/>
      <c r="Y16" s="625"/>
      <c r="Z16" s="626">
        <v>0.1</v>
      </c>
      <c r="AA16" s="626"/>
      <c r="AB16" s="626"/>
      <c r="AC16" s="626"/>
      <c r="AD16" s="627">
        <v>29965</v>
      </c>
      <c r="AE16" s="627"/>
      <c r="AF16" s="627"/>
      <c r="AG16" s="627"/>
      <c r="AH16" s="627"/>
      <c r="AI16" s="627"/>
      <c r="AJ16" s="627"/>
      <c r="AK16" s="627"/>
      <c r="AL16" s="628">
        <v>0.2</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v>91319</v>
      </c>
      <c r="CS16" s="624"/>
      <c r="CT16" s="624"/>
      <c r="CU16" s="624"/>
      <c r="CV16" s="624"/>
      <c r="CW16" s="624"/>
      <c r="CX16" s="624"/>
      <c r="CY16" s="625"/>
      <c r="CZ16" s="626">
        <v>0.3</v>
      </c>
      <c r="DA16" s="626"/>
      <c r="DB16" s="626"/>
      <c r="DC16" s="626"/>
      <c r="DD16" s="632" t="s">
        <v>122</v>
      </c>
      <c r="DE16" s="624"/>
      <c r="DF16" s="624"/>
      <c r="DG16" s="624"/>
      <c r="DH16" s="624"/>
      <c r="DI16" s="624"/>
      <c r="DJ16" s="624"/>
      <c r="DK16" s="624"/>
      <c r="DL16" s="624"/>
      <c r="DM16" s="624"/>
      <c r="DN16" s="624"/>
      <c r="DO16" s="624"/>
      <c r="DP16" s="625"/>
      <c r="DQ16" s="632">
        <v>56882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100646</v>
      </c>
      <c r="S17" s="624"/>
      <c r="T17" s="624"/>
      <c r="U17" s="624"/>
      <c r="V17" s="624"/>
      <c r="W17" s="624"/>
      <c r="X17" s="624"/>
      <c r="Y17" s="625"/>
      <c r="Z17" s="626">
        <v>0.3</v>
      </c>
      <c r="AA17" s="626"/>
      <c r="AB17" s="626"/>
      <c r="AC17" s="626"/>
      <c r="AD17" s="627">
        <v>100646</v>
      </c>
      <c r="AE17" s="627"/>
      <c r="AF17" s="627"/>
      <c r="AG17" s="627"/>
      <c r="AH17" s="627"/>
      <c r="AI17" s="627"/>
      <c r="AJ17" s="627"/>
      <c r="AK17" s="627"/>
      <c r="AL17" s="628">
        <v>0.5</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3635086</v>
      </c>
      <c r="CS17" s="624"/>
      <c r="CT17" s="624"/>
      <c r="CU17" s="624"/>
      <c r="CV17" s="624"/>
      <c r="CW17" s="624"/>
      <c r="CX17" s="624"/>
      <c r="CY17" s="625"/>
      <c r="CZ17" s="626">
        <v>10.3</v>
      </c>
      <c r="DA17" s="626"/>
      <c r="DB17" s="626"/>
      <c r="DC17" s="626"/>
      <c r="DD17" s="632" t="s">
        <v>122</v>
      </c>
      <c r="DE17" s="624"/>
      <c r="DF17" s="624"/>
      <c r="DG17" s="624"/>
      <c r="DH17" s="624"/>
      <c r="DI17" s="624"/>
      <c r="DJ17" s="624"/>
      <c r="DK17" s="624"/>
      <c r="DL17" s="624"/>
      <c r="DM17" s="624"/>
      <c r="DN17" s="624"/>
      <c r="DO17" s="624"/>
      <c r="DP17" s="625"/>
      <c r="DQ17" s="632">
        <v>3621625</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65008</v>
      </c>
      <c r="S18" s="624"/>
      <c r="T18" s="624"/>
      <c r="U18" s="624"/>
      <c r="V18" s="624"/>
      <c r="W18" s="624"/>
      <c r="X18" s="624"/>
      <c r="Y18" s="625"/>
      <c r="Z18" s="626">
        <v>0.2</v>
      </c>
      <c r="AA18" s="626"/>
      <c r="AB18" s="626"/>
      <c r="AC18" s="626"/>
      <c r="AD18" s="627">
        <v>65008</v>
      </c>
      <c r="AE18" s="627"/>
      <c r="AF18" s="627"/>
      <c r="AG18" s="627"/>
      <c r="AH18" s="627"/>
      <c r="AI18" s="627"/>
      <c r="AJ18" s="627"/>
      <c r="AK18" s="627"/>
      <c r="AL18" s="628">
        <v>0.4</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62531</v>
      </c>
      <c r="S19" s="624"/>
      <c r="T19" s="624"/>
      <c r="U19" s="624"/>
      <c r="V19" s="624"/>
      <c r="W19" s="624"/>
      <c r="X19" s="624"/>
      <c r="Y19" s="625"/>
      <c r="Z19" s="626">
        <v>0.2</v>
      </c>
      <c r="AA19" s="626"/>
      <c r="AB19" s="626"/>
      <c r="AC19" s="626"/>
      <c r="AD19" s="627">
        <v>62531</v>
      </c>
      <c r="AE19" s="627"/>
      <c r="AF19" s="627"/>
      <c r="AG19" s="627"/>
      <c r="AH19" s="627"/>
      <c r="AI19" s="627"/>
      <c r="AJ19" s="627"/>
      <c r="AK19" s="627"/>
      <c r="AL19" s="628">
        <v>0.3</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174618</v>
      </c>
      <c r="BH19" s="624"/>
      <c r="BI19" s="624"/>
      <c r="BJ19" s="624"/>
      <c r="BK19" s="624"/>
      <c r="BL19" s="624"/>
      <c r="BM19" s="624"/>
      <c r="BN19" s="625"/>
      <c r="BO19" s="626">
        <v>2.4</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2477</v>
      </c>
      <c r="S20" s="624"/>
      <c r="T20" s="624"/>
      <c r="U20" s="624"/>
      <c r="V20" s="624"/>
      <c r="W20" s="624"/>
      <c r="X20" s="624"/>
      <c r="Y20" s="625"/>
      <c r="Z20" s="626">
        <v>0</v>
      </c>
      <c r="AA20" s="626"/>
      <c r="AB20" s="626"/>
      <c r="AC20" s="626"/>
      <c r="AD20" s="627">
        <v>2477</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174618</v>
      </c>
      <c r="BH20" s="624"/>
      <c r="BI20" s="624"/>
      <c r="BJ20" s="624"/>
      <c r="BK20" s="624"/>
      <c r="BL20" s="624"/>
      <c r="BM20" s="624"/>
      <c r="BN20" s="625"/>
      <c r="BO20" s="626">
        <v>2.4</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35213084</v>
      </c>
      <c r="CS20" s="624"/>
      <c r="CT20" s="624"/>
      <c r="CU20" s="624"/>
      <c r="CV20" s="624"/>
      <c r="CW20" s="624"/>
      <c r="CX20" s="624"/>
      <c r="CY20" s="625"/>
      <c r="CZ20" s="626">
        <v>100</v>
      </c>
      <c r="DA20" s="626"/>
      <c r="DB20" s="626"/>
      <c r="DC20" s="626"/>
      <c r="DD20" s="632">
        <v>4174085</v>
      </c>
      <c r="DE20" s="624"/>
      <c r="DF20" s="624"/>
      <c r="DG20" s="624"/>
      <c r="DH20" s="624"/>
      <c r="DI20" s="624"/>
      <c r="DJ20" s="624"/>
      <c r="DK20" s="624"/>
      <c r="DL20" s="624"/>
      <c r="DM20" s="624"/>
      <c r="DN20" s="624"/>
      <c r="DO20" s="624"/>
      <c r="DP20" s="625"/>
      <c r="DQ20" s="632">
        <v>23804814</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10324542</v>
      </c>
      <c r="S21" s="624"/>
      <c r="T21" s="624"/>
      <c r="U21" s="624"/>
      <c r="V21" s="624"/>
      <c r="W21" s="624"/>
      <c r="X21" s="624"/>
      <c r="Y21" s="625"/>
      <c r="Z21" s="626">
        <v>28.3</v>
      </c>
      <c r="AA21" s="626"/>
      <c r="AB21" s="626"/>
      <c r="AC21" s="626"/>
      <c r="AD21" s="627">
        <v>9323783</v>
      </c>
      <c r="AE21" s="627"/>
      <c r="AF21" s="627"/>
      <c r="AG21" s="627"/>
      <c r="AH21" s="627"/>
      <c r="AI21" s="627"/>
      <c r="AJ21" s="627"/>
      <c r="AK21" s="627"/>
      <c r="AL21" s="628">
        <v>50.4</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v>10789</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9323783</v>
      </c>
      <c r="S22" s="624"/>
      <c r="T22" s="624"/>
      <c r="U22" s="624"/>
      <c r="V22" s="624"/>
      <c r="W22" s="624"/>
      <c r="X22" s="624"/>
      <c r="Y22" s="625"/>
      <c r="Z22" s="626">
        <v>25.5</v>
      </c>
      <c r="AA22" s="626"/>
      <c r="AB22" s="626"/>
      <c r="AC22" s="626"/>
      <c r="AD22" s="627">
        <v>9323783</v>
      </c>
      <c r="AE22" s="627"/>
      <c r="AF22" s="627"/>
      <c r="AG22" s="627"/>
      <c r="AH22" s="627"/>
      <c r="AI22" s="627"/>
      <c r="AJ22" s="627"/>
      <c r="AK22" s="627"/>
      <c r="AL22" s="628">
        <v>50.4</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1000759</v>
      </c>
      <c r="S23" s="624"/>
      <c r="T23" s="624"/>
      <c r="U23" s="624"/>
      <c r="V23" s="624"/>
      <c r="W23" s="624"/>
      <c r="X23" s="624"/>
      <c r="Y23" s="625"/>
      <c r="Z23" s="626">
        <v>2.7</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163829</v>
      </c>
      <c r="BH23" s="624"/>
      <c r="BI23" s="624"/>
      <c r="BJ23" s="624"/>
      <c r="BK23" s="624"/>
      <c r="BL23" s="624"/>
      <c r="BM23" s="624"/>
      <c r="BN23" s="625"/>
      <c r="BO23" s="626">
        <v>2.2999999999999998</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16521575</v>
      </c>
      <c r="CS24" s="613"/>
      <c r="CT24" s="613"/>
      <c r="CU24" s="613"/>
      <c r="CV24" s="613"/>
      <c r="CW24" s="613"/>
      <c r="CX24" s="613"/>
      <c r="CY24" s="614"/>
      <c r="CZ24" s="617">
        <v>46.9</v>
      </c>
      <c r="DA24" s="618"/>
      <c r="DB24" s="618"/>
      <c r="DC24" s="634"/>
      <c r="DD24" s="653">
        <v>10874017</v>
      </c>
      <c r="DE24" s="613"/>
      <c r="DF24" s="613"/>
      <c r="DG24" s="613"/>
      <c r="DH24" s="613"/>
      <c r="DI24" s="613"/>
      <c r="DJ24" s="613"/>
      <c r="DK24" s="614"/>
      <c r="DL24" s="653">
        <v>9697497</v>
      </c>
      <c r="DM24" s="613"/>
      <c r="DN24" s="613"/>
      <c r="DO24" s="613"/>
      <c r="DP24" s="613"/>
      <c r="DQ24" s="613"/>
      <c r="DR24" s="613"/>
      <c r="DS24" s="613"/>
      <c r="DT24" s="613"/>
      <c r="DU24" s="613"/>
      <c r="DV24" s="614"/>
      <c r="DW24" s="617">
        <v>52.1</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19642795</v>
      </c>
      <c r="S25" s="624"/>
      <c r="T25" s="624"/>
      <c r="U25" s="624"/>
      <c r="V25" s="624"/>
      <c r="W25" s="624"/>
      <c r="X25" s="624"/>
      <c r="Y25" s="625"/>
      <c r="Z25" s="626">
        <v>53.8</v>
      </c>
      <c r="AA25" s="626"/>
      <c r="AB25" s="626"/>
      <c r="AC25" s="626"/>
      <c r="AD25" s="627">
        <v>18478207</v>
      </c>
      <c r="AE25" s="627"/>
      <c r="AF25" s="627"/>
      <c r="AG25" s="627"/>
      <c r="AH25" s="627"/>
      <c r="AI25" s="627"/>
      <c r="AJ25" s="627"/>
      <c r="AK25" s="627"/>
      <c r="AL25" s="628">
        <v>99.9</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4216840</v>
      </c>
      <c r="CS25" s="656"/>
      <c r="CT25" s="656"/>
      <c r="CU25" s="656"/>
      <c r="CV25" s="656"/>
      <c r="CW25" s="656"/>
      <c r="CX25" s="656"/>
      <c r="CY25" s="657"/>
      <c r="CZ25" s="628">
        <v>12</v>
      </c>
      <c r="DA25" s="654"/>
      <c r="DB25" s="654"/>
      <c r="DC25" s="658"/>
      <c r="DD25" s="632">
        <v>3847139</v>
      </c>
      <c r="DE25" s="656"/>
      <c r="DF25" s="656"/>
      <c r="DG25" s="656"/>
      <c r="DH25" s="656"/>
      <c r="DI25" s="656"/>
      <c r="DJ25" s="656"/>
      <c r="DK25" s="657"/>
      <c r="DL25" s="632">
        <v>3771140</v>
      </c>
      <c r="DM25" s="656"/>
      <c r="DN25" s="656"/>
      <c r="DO25" s="656"/>
      <c r="DP25" s="656"/>
      <c r="DQ25" s="656"/>
      <c r="DR25" s="656"/>
      <c r="DS25" s="656"/>
      <c r="DT25" s="656"/>
      <c r="DU25" s="656"/>
      <c r="DV25" s="657"/>
      <c r="DW25" s="628">
        <v>20.3</v>
      </c>
      <c r="DX25" s="654"/>
      <c r="DY25" s="654"/>
      <c r="DZ25" s="654"/>
      <c r="EA25" s="654"/>
      <c r="EB25" s="654"/>
      <c r="EC25" s="655"/>
    </row>
    <row r="26" spans="2:133" ht="11.25" customHeight="1" x14ac:dyDescent="0.15">
      <c r="B26" s="620" t="s">
        <v>284</v>
      </c>
      <c r="C26" s="621"/>
      <c r="D26" s="621"/>
      <c r="E26" s="621"/>
      <c r="F26" s="621"/>
      <c r="G26" s="621"/>
      <c r="H26" s="621"/>
      <c r="I26" s="621"/>
      <c r="J26" s="621"/>
      <c r="K26" s="621"/>
      <c r="L26" s="621"/>
      <c r="M26" s="621"/>
      <c r="N26" s="621"/>
      <c r="O26" s="621"/>
      <c r="P26" s="621"/>
      <c r="Q26" s="622"/>
      <c r="R26" s="623">
        <v>5411</v>
      </c>
      <c r="S26" s="624"/>
      <c r="T26" s="624"/>
      <c r="U26" s="624"/>
      <c r="V26" s="624"/>
      <c r="W26" s="624"/>
      <c r="X26" s="624"/>
      <c r="Y26" s="625"/>
      <c r="Z26" s="626">
        <v>0</v>
      </c>
      <c r="AA26" s="626"/>
      <c r="AB26" s="626"/>
      <c r="AC26" s="626"/>
      <c r="AD26" s="627">
        <v>5411</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2668702</v>
      </c>
      <c r="CS26" s="624"/>
      <c r="CT26" s="624"/>
      <c r="CU26" s="624"/>
      <c r="CV26" s="624"/>
      <c r="CW26" s="624"/>
      <c r="CX26" s="624"/>
      <c r="CY26" s="625"/>
      <c r="CZ26" s="628">
        <v>7.6</v>
      </c>
      <c r="DA26" s="654"/>
      <c r="DB26" s="654"/>
      <c r="DC26" s="658"/>
      <c r="DD26" s="632">
        <v>2428796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287</v>
      </c>
      <c r="C27" s="621"/>
      <c r="D27" s="621"/>
      <c r="E27" s="621"/>
      <c r="F27" s="621"/>
      <c r="G27" s="621"/>
      <c r="H27" s="621"/>
      <c r="I27" s="621"/>
      <c r="J27" s="621"/>
      <c r="K27" s="621"/>
      <c r="L27" s="621"/>
      <c r="M27" s="621"/>
      <c r="N27" s="621"/>
      <c r="O27" s="621"/>
      <c r="P27" s="621"/>
      <c r="Q27" s="622"/>
      <c r="R27" s="623">
        <v>164053</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7240945</v>
      </c>
      <c r="BH27" s="624"/>
      <c r="BI27" s="624"/>
      <c r="BJ27" s="624"/>
      <c r="BK27" s="624"/>
      <c r="BL27" s="624"/>
      <c r="BM27" s="624"/>
      <c r="BN27" s="625"/>
      <c r="BO27" s="626">
        <v>100</v>
      </c>
      <c r="BP27" s="626"/>
      <c r="BQ27" s="626"/>
      <c r="BR27" s="626"/>
      <c r="BS27" s="627">
        <v>99653</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8669649</v>
      </c>
      <c r="CS27" s="656"/>
      <c r="CT27" s="656"/>
      <c r="CU27" s="656"/>
      <c r="CV27" s="656"/>
      <c r="CW27" s="656"/>
      <c r="CX27" s="656"/>
      <c r="CY27" s="657"/>
      <c r="CZ27" s="628">
        <v>24.6</v>
      </c>
      <c r="DA27" s="654"/>
      <c r="DB27" s="654"/>
      <c r="DC27" s="658"/>
      <c r="DD27" s="632">
        <v>3405253</v>
      </c>
      <c r="DE27" s="656"/>
      <c r="DF27" s="656"/>
      <c r="DG27" s="656"/>
      <c r="DH27" s="656"/>
      <c r="DI27" s="656"/>
      <c r="DJ27" s="656"/>
      <c r="DK27" s="657"/>
      <c r="DL27" s="632">
        <v>2304732</v>
      </c>
      <c r="DM27" s="656"/>
      <c r="DN27" s="656"/>
      <c r="DO27" s="656"/>
      <c r="DP27" s="656"/>
      <c r="DQ27" s="656"/>
      <c r="DR27" s="656"/>
      <c r="DS27" s="656"/>
      <c r="DT27" s="656"/>
      <c r="DU27" s="656"/>
      <c r="DV27" s="657"/>
      <c r="DW27" s="628">
        <v>12.4</v>
      </c>
      <c r="DX27" s="654"/>
      <c r="DY27" s="654"/>
      <c r="DZ27" s="654"/>
      <c r="EA27" s="654"/>
      <c r="EB27" s="654"/>
      <c r="EC27" s="655"/>
    </row>
    <row r="28" spans="2:133" ht="11.25" customHeight="1" x14ac:dyDescent="0.15">
      <c r="B28" s="620" t="s">
        <v>290</v>
      </c>
      <c r="C28" s="621"/>
      <c r="D28" s="621"/>
      <c r="E28" s="621"/>
      <c r="F28" s="621"/>
      <c r="G28" s="621"/>
      <c r="H28" s="621"/>
      <c r="I28" s="621"/>
      <c r="J28" s="621"/>
      <c r="K28" s="621"/>
      <c r="L28" s="621"/>
      <c r="M28" s="621"/>
      <c r="N28" s="621"/>
      <c r="O28" s="621"/>
      <c r="P28" s="621"/>
      <c r="Q28" s="622"/>
      <c r="R28" s="623">
        <v>215419</v>
      </c>
      <c r="S28" s="624"/>
      <c r="T28" s="624"/>
      <c r="U28" s="624"/>
      <c r="V28" s="624"/>
      <c r="W28" s="624"/>
      <c r="X28" s="624"/>
      <c r="Y28" s="625"/>
      <c r="Z28" s="626">
        <v>0.6</v>
      </c>
      <c r="AA28" s="626"/>
      <c r="AB28" s="626"/>
      <c r="AC28" s="626"/>
      <c r="AD28" s="627">
        <v>12681</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3635086</v>
      </c>
      <c r="CS28" s="624"/>
      <c r="CT28" s="624"/>
      <c r="CU28" s="624"/>
      <c r="CV28" s="624"/>
      <c r="CW28" s="624"/>
      <c r="CX28" s="624"/>
      <c r="CY28" s="625"/>
      <c r="CZ28" s="628">
        <v>10.3</v>
      </c>
      <c r="DA28" s="654"/>
      <c r="DB28" s="654"/>
      <c r="DC28" s="658"/>
      <c r="DD28" s="632">
        <v>3621625</v>
      </c>
      <c r="DE28" s="624"/>
      <c r="DF28" s="624"/>
      <c r="DG28" s="624"/>
      <c r="DH28" s="624"/>
      <c r="DI28" s="624"/>
      <c r="DJ28" s="624"/>
      <c r="DK28" s="625"/>
      <c r="DL28" s="632">
        <v>3621625</v>
      </c>
      <c r="DM28" s="624"/>
      <c r="DN28" s="624"/>
      <c r="DO28" s="624"/>
      <c r="DP28" s="624"/>
      <c r="DQ28" s="624"/>
      <c r="DR28" s="624"/>
      <c r="DS28" s="624"/>
      <c r="DT28" s="624"/>
      <c r="DU28" s="624"/>
      <c r="DV28" s="625"/>
      <c r="DW28" s="628">
        <v>19.5</v>
      </c>
      <c r="DX28" s="654"/>
      <c r="DY28" s="654"/>
      <c r="DZ28" s="654"/>
      <c r="EA28" s="654"/>
      <c r="EB28" s="654"/>
      <c r="EC28" s="655"/>
    </row>
    <row r="29" spans="2:133" ht="11.25" customHeight="1" x14ac:dyDescent="0.15">
      <c r="B29" s="620" t="s">
        <v>292</v>
      </c>
      <c r="C29" s="621"/>
      <c r="D29" s="621"/>
      <c r="E29" s="621"/>
      <c r="F29" s="621"/>
      <c r="G29" s="621"/>
      <c r="H29" s="621"/>
      <c r="I29" s="621"/>
      <c r="J29" s="621"/>
      <c r="K29" s="621"/>
      <c r="L29" s="621"/>
      <c r="M29" s="621"/>
      <c r="N29" s="621"/>
      <c r="O29" s="621"/>
      <c r="P29" s="621"/>
      <c r="Q29" s="622"/>
      <c r="R29" s="623">
        <v>117491</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293</v>
      </c>
      <c r="CE29" s="660"/>
      <c r="CF29" s="620" t="s">
        <v>66</v>
      </c>
      <c r="CG29" s="621"/>
      <c r="CH29" s="621"/>
      <c r="CI29" s="621"/>
      <c r="CJ29" s="621"/>
      <c r="CK29" s="621"/>
      <c r="CL29" s="621"/>
      <c r="CM29" s="621"/>
      <c r="CN29" s="621"/>
      <c r="CO29" s="621"/>
      <c r="CP29" s="621"/>
      <c r="CQ29" s="622"/>
      <c r="CR29" s="623">
        <v>3635086</v>
      </c>
      <c r="CS29" s="656"/>
      <c r="CT29" s="656"/>
      <c r="CU29" s="656"/>
      <c r="CV29" s="656"/>
      <c r="CW29" s="656"/>
      <c r="CX29" s="656"/>
      <c r="CY29" s="657"/>
      <c r="CZ29" s="628">
        <v>10.3</v>
      </c>
      <c r="DA29" s="654"/>
      <c r="DB29" s="654"/>
      <c r="DC29" s="658"/>
      <c r="DD29" s="632">
        <v>3621625</v>
      </c>
      <c r="DE29" s="656"/>
      <c r="DF29" s="656"/>
      <c r="DG29" s="656"/>
      <c r="DH29" s="656"/>
      <c r="DI29" s="656"/>
      <c r="DJ29" s="656"/>
      <c r="DK29" s="657"/>
      <c r="DL29" s="632">
        <v>3621625</v>
      </c>
      <c r="DM29" s="656"/>
      <c r="DN29" s="656"/>
      <c r="DO29" s="656"/>
      <c r="DP29" s="656"/>
      <c r="DQ29" s="656"/>
      <c r="DR29" s="656"/>
      <c r="DS29" s="656"/>
      <c r="DT29" s="656"/>
      <c r="DU29" s="656"/>
      <c r="DV29" s="657"/>
      <c r="DW29" s="628">
        <v>19.5</v>
      </c>
      <c r="DX29" s="654"/>
      <c r="DY29" s="654"/>
      <c r="DZ29" s="654"/>
      <c r="EA29" s="654"/>
      <c r="EB29" s="654"/>
      <c r="EC29" s="655"/>
    </row>
    <row r="30" spans="2:133" ht="11.25" customHeight="1" x14ac:dyDescent="0.15">
      <c r="B30" s="620" t="s">
        <v>294</v>
      </c>
      <c r="C30" s="621"/>
      <c r="D30" s="621"/>
      <c r="E30" s="621"/>
      <c r="F30" s="621"/>
      <c r="G30" s="621"/>
      <c r="H30" s="621"/>
      <c r="I30" s="621"/>
      <c r="J30" s="621"/>
      <c r="K30" s="621"/>
      <c r="L30" s="621"/>
      <c r="M30" s="621"/>
      <c r="N30" s="621"/>
      <c r="O30" s="621"/>
      <c r="P30" s="621"/>
      <c r="Q30" s="622"/>
      <c r="R30" s="623">
        <v>6054002</v>
      </c>
      <c r="S30" s="624"/>
      <c r="T30" s="624"/>
      <c r="U30" s="624"/>
      <c r="V30" s="624"/>
      <c r="W30" s="624"/>
      <c r="X30" s="624"/>
      <c r="Y30" s="625"/>
      <c r="Z30" s="626">
        <v>16.600000000000001</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65"/>
      <c r="BI30" s="665"/>
      <c r="BJ30" s="665"/>
      <c r="BK30" s="665"/>
      <c r="BL30" s="665"/>
      <c r="BM30" s="665"/>
      <c r="BN30" s="665"/>
      <c r="BO30" s="665"/>
      <c r="BP30" s="665"/>
      <c r="BQ30" s="666"/>
      <c r="BR30" s="605" t="s">
        <v>296</v>
      </c>
      <c r="BS30" s="665"/>
      <c r="BT30" s="665"/>
      <c r="BU30" s="665"/>
      <c r="BV30" s="665"/>
      <c r="BW30" s="665"/>
      <c r="BX30" s="665"/>
      <c r="BY30" s="665"/>
      <c r="BZ30" s="665"/>
      <c r="CA30" s="665"/>
      <c r="CB30" s="666"/>
      <c r="CD30" s="661"/>
      <c r="CE30" s="662"/>
      <c r="CF30" s="620" t="s">
        <v>297</v>
      </c>
      <c r="CG30" s="621"/>
      <c r="CH30" s="621"/>
      <c r="CI30" s="621"/>
      <c r="CJ30" s="621"/>
      <c r="CK30" s="621"/>
      <c r="CL30" s="621"/>
      <c r="CM30" s="621"/>
      <c r="CN30" s="621"/>
      <c r="CO30" s="621"/>
      <c r="CP30" s="621"/>
      <c r="CQ30" s="622"/>
      <c r="CR30" s="623">
        <v>3502699</v>
      </c>
      <c r="CS30" s="624"/>
      <c r="CT30" s="624"/>
      <c r="CU30" s="624"/>
      <c r="CV30" s="624"/>
      <c r="CW30" s="624"/>
      <c r="CX30" s="624"/>
      <c r="CY30" s="625"/>
      <c r="CZ30" s="628">
        <v>9.9</v>
      </c>
      <c r="DA30" s="654"/>
      <c r="DB30" s="654"/>
      <c r="DC30" s="658"/>
      <c r="DD30" s="632">
        <v>3490038</v>
      </c>
      <c r="DE30" s="624"/>
      <c r="DF30" s="624"/>
      <c r="DG30" s="624"/>
      <c r="DH30" s="624"/>
      <c r="DI30" s="624"/>
      <c r="DJ30" s="624"/>
      <c r="DK30" s="625"/>
      <c r="DL30" s="632">
        <v>3490038</v>
      </c>
      <c r="DM30" s="624"/>
      <c r="DN30" s="624"/>
      <c r="DO30" s="624"/>
      <c r="DP30" s="624"/>
      <c r="DQ30" s="624"/>
      <c r="DR30" s="624"/>
      <c r="DS30" s="624"/>
      <c r="DT30" s="624"/>
      <c r="DU30" s="624"/>
      <c r="DV30" s="625"/>
      <c r="DW30" s="628">
        <v>18.8</v>
      </c>
      <c r="DX30" s="654"/>
      <c r="DY30" s="654"/>
      <c r="DZ30" s="654"/>
      <c r="EA30" s="654"/>
      <c r="EB30" s="654"/>
      <c r="EC30" s="655"/>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299</v>
      </c>
      <c r="AQ31" s="670"/>
      <c r="AR31" s="670"/>
      <c r="AS31" s="670"/>
      <c r="AT31" s="675" t="s">
        <v>300</v>
      </c>
      <c r="AU31" s="218"/>
      <c r="AV31" s="218"/>
      <c r="AW31" s="218"/>
      <c r="AX31" s="609" t="s">
        <v>178</v>
      </c>
      <c r="AY31" s="610"/>
      <c r="AZ31" s="610"/>
      <c r="BA31" s="610"/>
      <c r="BB31" s="610"/>
      <c r="BC31" s="610"/>
      <c r="BD31" s="610"/>
      <c r="BE31" s="610"/>
      <c r="BF31" s="611"/>
      <c r="BG31" s="679">
        <v>99.2</v>
      </c>
      <c r="BH31" s="667"/>
      <c r="BI31" s="667"/>
      <c r="BJ31" s="667"/>
      <c r="BK31" s="667"/>
      <c r="BL31" s="667"/>
      <c r="BM31" s="618">
        <v>96.3</v>
      </c>
      <c r="BN31" s="667"/>
      <c r="BO31" s="667"/>
      <c r="BP31" s="667"/>
      <c r="BQ31" s="668"/>
      <c r="BR31" s="679">
        <v>99.2</v>
      </c>
      <c r="BS31" s="667"/>
      <c r="BT31" s="667"/>
      <c r="BU31" s="667"/>
      <c r="BV31" s="667"/>
      <c r="BW31" s="667"/>
      <c r="BX31" s="618">
        <v>96.2</v>
      </c>
      <c r="BY31" s="667"/>
      <c r="BZ31" s="667"/>
      <c r="CA31" s="667"/>
      <c r="CB31" s="668"/>
      <c r="CD31" s="661"/>
      <c r="CE31" s="662"/>
      <c r="CF31" s="620" t="s">
        <v>301</v>
      </c>
      <c r="CG31" s="621"/>
      <c r="CH31" s="621"/>
      <c r="CI31" s="621"/>
      <c r="CJ31" s="621"/>
      <c r="CK31" s="621"/>
      <c r="CL31" s="621"/>
      <c r="CM31" s="621"/>
      <c r="CN31" s="621"/>
      <c r="CO31" s="621"/>
      <c r="CP31" s="621"/>
      <c r="CQ31" s="622"/>
      <c r="CR31" s="623">
        <v>132387</v>
      </c>
      <c r="CS31" s="656"/>
      <c r="CT31" s="656"/>
      <c r="CU31" s="656"/>
      <c r="CV31" s="656"/>
      <c r="CW31" s="656"/>
      <c r="CX31" s="656"/>
      <c r="CY31" s="657"/>
      <c r="CZ31" s="628">
        <v>0.4</v>
      </c>
      <c r="DA31" s="654"/>
      <c r="DB31" s="654"/>
      <c r="DC31" s="658"/>
      <c r="DD31" s="632">
        <v>131587</v>
      </c>
      <c r="DE31" s="656"/>
      <c r="DF31" s="656"/>
      <c r="DG31" s="656"/>
      <c r="DH31" s="656"/>
      <c r="DI31" s="656"/>
      <c r="DJ31" s="656"/>
      <c r="DK31" s="657"/>
      <c r="DL31" s="632">
        <v>131587</v>
      </c>
      <c r="DM31" s="656"/>
      <c r="DN31" s="656"/>
      <c r="DO31" s="656"/>
      <c r="DP31" s="656"/>
      <c r="DQ31" s="656"/>
      <c r="DR31" s="656"/>
      <c r="DS31" s="656"/>
      <c r="DT31" s="656"/>
      <c r="DU31" s="656"/>
      <c r="DV31" s="657"/>
      <c r="DW31" s="628">
        <v>0.7</v>
      </c>
      <c r="DX31" s="654"/>
      <c r="DY31" s="654"/>
      <c r="DZ31" s="654"/>
      <c r="EA31" s="654"/>
      <c r="EB31" s="654"/>
      <c r="EC31" s="655"/>
    </row>
    <row r="32" spans="2:133" ht="11.25" customHeight="1" x14ac:dyDescent="0.15">
      <c r="B32" s="620" t="s">
        <v>302</v>
      </c>
      <c r="C32" s="621"/>
      <c r="D32" s="621"/>
      <c r="E32" s="621"/>
      <c r="F32" s="621"/>
      <c r="G32" s="621"/>
      <c r="H32" s="621"/>
      <c r="I32" s="621"/>
      <c r="J32" s="621"/>
      <c r="K32" s="621"/>
      <c r="L32" s="621"/>
      <c r="M32" s="621"/>
      <c r="N32" s="621"/>
      <c r="O32" s="621"/>
      <c r="P32" s="621"/>
      <c r="Q32" s="622"/>
      <c r="R32" s="623">
        <v>3183033</v>
      </c>
      <c r="S32" s="624"/>
      <c r="T32" s="624"/>
      <c r="U32" s="624"/>
      <c r="V32" s="624"/>
      <c r="W32" s="624"/>
      <c r="X32" s="624"/>
      <c r="Y32" s="625"/>
      <c r="Z32" s="626">
        <v>8.6999999999999993</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303</v>
      </c>
      <c r="AX32" s="620" t="s">
        <v>304</v>
      </c>
      <c r="AY32" s="621"/>
      <c r="AZ32" s="621"/>
      <c r="BA32" s="621"/>
      <c r="BB32" s="621"/>
      <c r="BC32" s="621"/>
      <c r="BD32" s="621"/>
      <c r="BE32" s="621"/>
      <c r="BF32" s="622"/>
      <c r="BG32" s="680">
        <v>99.2</v>
      </c>
      <c r="BH32" s="656"/>
      <c r="BI32" s="656"/>
      <c r="BJ32" s="656"/>
      <c r="BK32" s="656"/>
      <c r="BL32" s="656"/>
      <c r="BM32" s="629">
        <v>96.4</v>
      </c>
      <c r="BN32" s="656"/>
      <c r="BO32" s="656"/>
      <c r="BP32" s="656"/>
      <c r="BQ32" s="678"/>
      <c r="BR32" s="680">
        <v>99.2</v>
      </c>
      <c r="BS32" s="656"/>
      <c r="BT32" s="656"/>
      <c r="BU32" s="656"/>
      <c r="BV32" s="656"/>
      <c r="BW32" s="656"/>
      <c r="BX32" s="629">
        <v>96.4</v>
      </c>
      <c r="BY32" s="656"/>
      <c r="BZ32" s="656"/>
      <c r="CA32" s="656"/>
      <c r="CB32" s="678"/>
      <c r="CD32" s="663"/>
      <c r="CE32" s="664"/>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15">
      <c r="B33" s="620" t="s">
        <v>306</v>
      </c>
      <c r="C33" s="621"/>
      <c r="D33" s="621"/>
      <c r="E33" s="621"/>
      <c r="F33" s="621"/>
      <c r="G33" s="621"/>
      <c r="H33" s="621"/>
      <c r="I33" s="621"/>
      <c r="J33" s="621"/>
      <c r="K33" s="621"/>
      <c r="L33" s="621"/>
      <c r="M33" s="621"/>
      <c r="N33" s="621"/>
      <c r="O33" s="621"/>
      <c r="P33" s="621"/>
      <c r="Q33" s="622"/>
      <c r="R33" s="623">
        <v>48661</v>
      </c>
      <c r="S33" s="624"/>
      <c r="T33" s="624"/>
      <c r="U33" s="624"/>
      <c r="V33" s="624"/>
      <c r="W33" s="624"/>
      <c r="X33" s="624"/>
      <c r="Y33" s="625"/>
      <c r="Z33" s="626">
        <v>0.1</v>
      </c>
      <c r="AA33" s="626"/>
      <c r="AB33" s="626"/>
      <c r="AC33" s="626"/>
      <c r="AD33" s="627">
        <v>15</v>
      </c>
      <c r="AE33" s="627"/>
      <c r="AF33" s="627"/>
      <c r="AG33" s="627"/>
      <c r="AH33" s="627"/>
      <c r="AI33" s="627"/>
      <c r="AJ33" s="627"/>
      <c r="AK33" s="627"/>
      <c r="AL33" s="628">
        <v>0</v>
      </c>
      <c r="AM33" s="629"/>
      <c r="AN33" s="629"/>
      <c r="AO33" s="630"/>
      <c r="AP33" s="673"/>
      <c r="AQ33" s="674"/>
      <c r="AR33" s="674"/>
      <c r="AS33" s="674"/>
      <c r="AT33" s="677"/>
      <c r="AU33" s="219"/>
      <c r="AV33" s="219"/>
      <c r="AW33" s="219"/>
      <c r="AX33" s="644" t="s">
        <v>307</v>
      </c>
      <c r="AY33" s="645"/>
      <c r="AZ33" s="645"/>
      <c r="BA33" s="645"/>
      <c r="BB33" s="645"/>
      <c r="BC33" s="645"/>
      <c r="BD33" s="645"/>
      <c r="BE33" s="645"/>
      <c r="BF33" s="646"/>
      <c r="BG33" s="681">
        <v>99.1</v>
      </c>
      <c r="BH33" s="682"/>
      <c r="BI33" s="682"/>
      <c r="BJ33" s="682"/>
      <c r="BK33" s="682"/>
      <c r="BL33" s="682"/>
      <c r="BM33" s="683">
        <v>95.9</v>
      </c>
      <c r="BN33" s="682"/>
      <c r="BO33" s="682"/>
      <c r="BP33" s="682"/>
      <c r="BQ33" s="684"/>
      <c r="BR33" s="681">
        <v>99.1</v>
      </c>
      <c r="BS33" s="682"/>
      <c r="BT33" s="682"/>
      <c r="BU33" s="682"/>
      <c r="BV33" s="682"/>
      <c r="BW33" s="682"/>
      <c r="BX33" s="683">
        <v>95.6</v>
      </c>
      <c r="BY33" s="682"/>
      <c r="BZ33" s="682"/>
      <c r="CA33" s="682"/>
      <c r="CB33" s="684"/>
      <c r="CD33" s="620" t="s">
        <v>308</v>
      </c>
      <c r="CE33" s="621"/>
      <c r="CF33" s="621"/>
      <c r="CG33" s="621"/>
      <c r="CH33" s="621"/>
      <c r="CI33" s="621"/>
      <c r="CJ33" s="621"/>
      <c r="CK33" s="621"/>
      <c r="CL33" s="621"/>
      <c r="CM33" s="621"/>
      <c r="CN33" s="621"/>
      <c r="CO33" s="621"/>
      <c r="CP33" s="621"/>
      <c r="CQ33" s="622"/>
      <c r="CR33" s="623">
        <v>14426105</v>
      </c>
      <c r="CS33" s="656"/>
      <c r="CT33" s="656"/>
      <c r="CU33" s="656"/>
      <c r="CV33" s="656"/>
      <c r="CW33" s="656"/>
      <c r="CX33" s="656"/>
      <c r="CY33" s="657"/>
      <c r="CZ33" s="628">
        <v>41</v>
      </c>
      <c r="DA33" s="654"/>
      <c r="DB33" s="654"/>
      <c r="DC33" s="658"/>
      <c r="DD33" s="632">
        <v>11970730</v>
      </c>
      <c r="DE33" s="656"/>
      <c r="DF33" s="656"/>
      <c r="DG33" s="656"/>
      <c r="DH33" s="656"/>
      <c r="DI33" s="656"/>
      <c r="DJ33" s="656"/>
      <c r="DK33" s="657"/>
      <c r="DL33" s="632">
        <v>8470179</v>
      </c>
      <c r="DM33" s="656"/>
      <c r="DN33" s="656"/>
      <c r="DO33" s="656"/>
      <c r="DP33" s="656"/>
      <c r="DQ33" s="656"/>
      <c r="DR33" s="656"/>
      <c r="DS33" s="656"/>
      <c r="DT33" s="656"/>
      <c r="DU33" s="656"/>
      <c r="DV33" s="657"/>
      <c r="DW33" s="628">
        <v>45.5</v>
      </c>
      <c r="DX33" s="654"/>
      <c r="DY33" s="654"/>
      <c r="DZ33" s="654"/>
      <c r="EA33" s="654"/>
      <c r="EB33" s="654"/>
      <c r="EC33" s="655"/>
    </row>
    <row r="34" spans="2:133" ht="11.25" customHeight="1" x14ac:dyDescent="0.15">
      <c r="B34" s="620" t="s">
        <v>309</v>
      </c>
      <c r="C34" s="621"/>
      <c r="D34" s="621"/>
      <c r="E34" s="621"/>
      <c r="F34" s="621"/>
      <c r="G34" s="621"/>
      <c r="H34" s="621"/>
      <c r="I34" s="621"/>
      <c r="J34" s="621"/>
      <c r="K34" s="621"/>
      <c r="L34" s="621"/>
      <c r="M34" s="621"/>
      <c r="N34" s="621"/>
      <c r="O34" s="621"/>
      <c r="P34" s="621"/>
      <c r="Q34" s="622"/>
      <c r="R34" s="623">
        <v>859484</v>
      </c>
      <c r="S34" s="624"/>
      <c r="T34" s="624"/>
      <c r="U34" s="624"/>
      <c r="V34" s="624"/>
      <c r="W34" s="624"/>
      <c r="X34" s="624"/>
      <c r="Y34" s="625"/>
      <c r="Z34" s="626">
        <v>2.4</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4338027</v>
      </c>
      <c r="CS34" s="624"/>
      <c r="CT34" s="624"/>
      <c r="CU34" s="624"/>
      <c r="CV34" s="624"/>
      <c r="CW34" s="624"/>
      <c r="CX34" s="624"/>
      <c r="CY34" s="625"/>
      <c r="CZ34" s="628">
        <v>12.3</v>
      </c>
      <c r="DA34" s="654"/>
      <c r="DB34" s="654"/>
      <c r="DC34" s="658"/>
      <c r="DD34" s="632">
        <v>3296068</v>
      </c>
      <c r="DE34" s="624"/>
      <c r="DF34" s="624"/>
      <c r="DG34" s="624"/>
      <c r="DH34" s="624"/>
      <c r="DI34" s="624"/>
      <c r="DJ34" s="624"/>
      <c r="DK34" s="625"/>
      <c r="DL34" s="632">
        <v>2124847</v>
      </c>
      <c r="DM34" s="624"/>
      <c r="DN34" s="624"/>
      <c r="DO34" s="624"/>
      <c r="DP34" s="624"/>
      <c r="DQ34" s="624"/>
      <c r="DR34" s="624"/>
      <c r="DS34" s="624"/>
      <c r="DT34" s="624"/>
      <c r="DU34" s="624"/>
      <c r="DV34" s="625"/>
      <c r="DW34" s="628">
        <v>11.4</v>
      </c>
      <c r="DX34" s="654"/>
      <c r="DY34" s="654"/>
      <c r="DZ34" s="654"/>
      <c r="EA34" s="654"/>
      <c r="EB34" s="654"/>
      <c r="EC34" s="655"/>
    </row>
    <row r="35" spans="2:133" ht="11.25" customHeight="1" x14ac:dyDescent="0.15">
      <c r="B35" s="620" t="s">
        <v>311</v>
      </c>
      <c r="C35" s="621"/>
      <c r="D35" s="621"/>
      <c r="E35" s="621"/>
      <c r="F35" s="621"/>
      <c r="G35" s="621"/>
      <c r="H35" s="621"/>
      <c r="I35" s="621"/>
      <c r="J35" s="621"/>
      <c r="K35" s="621"/>
      <c r="L35" s="621"/>
      <c r="M35" s="621"/>
      <c r="N35" s="621"/>
      <c r="O35" s="621"/>
      <c r="P35" s="621"/>
      <c r="Q35" s="622"/>
      <c r="R35" s="623">
        <v>1676994</v>
      </c>
      <c r="S35" s="624"/>
      <c r="T35" s="624"/>
      <c r="U35" s="624"/>
      <c r="V35" s="624"/>
      <c r="W35" s="624"/>
      <c r="X35" s="624"/>
      <c r="Y35" s="625"/>
      <c r="Z35" s="626">
        <v>4.5999999999999996</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590520</v>
      </c>
      <c r="CS35" s="656"/>
      <c r="CT35" s="656"/>
      <c r="CU35" s="656"/>
      <c r="CV35" s="656"/>
      <c r="CW35" s="656"/>
      <c r="CX35" s="656"/>
      <c r="CY35" s="657"/>
      <c r="CZ35" s="628">
        <v>1.7</v>
      </c>
      <c r="DA35" s="654"/>
      <c r="DB35" s="654"/>
      <c r="DC35" s="658"/>
      <c r="DD35" s="632">
        <v>473292</v>
      </c>
      <c r="DE35" s="656"/>
      <c r="DF35" s="656"/>
      <c r="DG35" s="656"/>
      <c r="DH35" s="656"/>
      <c r="DI35" s="656"/>
      <c r="DJ35" s="656"/>
      <c r="DK35" s="657"/>
      <c r="DL35" s="632">
        <v>385573</v>
      </c>
      <c r="DM35" s="656"/>
      <c r="DN35" s="656"/>
      <c r="DO35" s="656"/>
      <c r="DP35" s="656"/>
      <c r="DQ35" s="656"/>
      <c r="DR35" s="656"/>
      <c r="DS35" s="656"/>
      <c r="DT35" s="656"/>
      <c r="DU35" s="656"/>
      <c r="DV35" s="657"/>
      <c r="DW35" s="628">
        <v>2.1</v>
      </c>
      <c r="DX35" s="654"/>
      <c r="DY35" s="654"/>
      <c r="DZ35" s="654"/>
      <c r="EA35" s="654"/>
      <c r="EB35" s="654"/>
      <c r="EC35" s="655"/>
    </row>
    <row r="36" spans="2:133" ht="11.25" customHeight="1" x14ac:dyDescent="0.15">
      <c r="B36" s="620" t="s">
        <v>315</v>
      </c>
      <c r="C36" s="621"/>
      <c r="D36" s="621"/>
      <c r="E36" s="621"/>
      <c r="F36" s="621"/>
      <c r="G36" s="621"/>
      <c r="H36" s="621"/>
      <c r="I36" s="621"/>
      <c r="J36" s="621"/>
      <c r="K36" s="621"/>
      <c r="L36" s="621"/>
      <c r="M36" s="621"/>
      <c r="N36" s="621"/>
      <c r="O36" s="621"/>
      <c r="P36" s="621"/>
      <c r="Q36" s="622"/>
      <c r="R36" s="623">
        <v>1470253</v>
      </c>
      <c r="S36" s="624"/>
      <c r="T36" s="624"/>
      <c r="U36" s="624"/>
      <c r="V36" s="624"/>
      <c r="W36" s="624"/>
      <c r="X36" s="624"/>
      <c r="Y36" s="625"/>
      <c r="Z36" s="626">
        <v>4</v>
      </c>
      <c r="AA36" s="626"/>
      <c r="AB36" s="626"/>
      <c r="AC36" s="626"/>
      <c r="AD36" s="627" t="s">
        <v>122</v>
      </c>
      <c r="AE36" s="627"/>
      <c r="AF36" s="627"/>
      <c r="AG36" s="627"/>
      <c r="AH36" s="627"/>
      <c r="AI36" s="627"/>
      <c r="AJ36" s="627"/>
      <c r="AK36" s="627"/>
      <c r="AL36" s="628" t="s">
        <v>122</v>
      </c>
      <c r="AM36" s="629"/>
      <c r="AN36" s="629"/>
      <c r="AO36" s="630"/>
      <c r="AP36" s="222"/>
      <c r="AQ36" s="689" t="s">
        <v>316</v>
      </c>
      <c r="AR36" s="690"/>
      <c r="AS36" s="690"/>
      <c r="AT36" s="690"/>
      <c r="AU36" s="690"/>
      <c r="AV36" s="690"/>
      <c r="AW36" s="690"/>
      <c r="AX36" s="690"/>
      <c r="AY36" s="691"/>
      <c r="AZ36" s="612">
        <v>3975198</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422619</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5160225</v>
      </c>
      <c r="CS36" s="624"/>
      <c r="CT36" s="624"/>
      <c r="CU36" s="624"/>
      <c r="CV36" s="624"/>
      <c r="CW36" s="624"/>
      <c r="CX36" s="624"/>
      <c r="CY36" s="625"/>
      <c r="CZ36" s="628">
        <v>14.7</v>
      </c>
      <c r="DA36" s="654"/>
      <c r="DB36" s="654"/>
      <c r="DC36" s="658"/>
      <c r="DD36" s="632">
        <v>4739073</v>
      </c>
      <c r="DE36" s="624"/>
      <c r="DF36" s="624"/>
      <c r="DG36" s="624"/>
      <c r="DH36" s="624"/>
      <c r="DI36" s="624"/>
      <c r="DJ36" s="624"/>
      <c r="DK36" s="625"/>
      <c r="DL36" s="632">
        <v>3412770</v>
      </c>
      <c r="DM36" s="624"/>
      <c r="DN36" s="624"/>
      <c r="DO36" s="624"/>
      <c r="DP36" s="624"/>
      <c r="DQ36" s="624"/>
      <c r="DR36" s="624"/>
      <c r="DS36" s="624"/>
      <c r="DT36" s="624"/>
      <c r="DU36" s="624"/>
      <c r="DV36" s="625"/>
      <c r="DW36" s="628">
        <v>18.3</v>
      </c>
      <c r="DX36" s="654"/>
      <c r="DY36" s="654"/>
      <c r="DZ36" s="654"/>
      <c r="EA36" s="654"/>
      <c r="EB36" s="654"/>
      <c r="EC36" s="655"/>
    </row>
    <row r="37" spans="2:133" ht="11.25" customHeight="1" x14ac:dyDescent="0.15">
      <c r="B37" s="620" t="s">
        <v>319</v>
      </c>
      <c r="C37" s="621"/>
      <c r="D37" s="621"/>
      <c r="E37" s="621"/>
      <c r="F37" s="621"/>
      <c r="G37" s="621"/>
      <c r="H37" s="621"/>
      <c r="I37" s="621"/>
      <c r="J37" s="621"/>
      <c r="K37" s="621"/>
      <c r="L37" s="621"/>
      <c r="M37" s="621"/>
      <c r="N37" s="621"/>
      <c r="O37" s="621"/>
      <c r="P37" s="621"/>
      <c r="Q37" s="622"/>
      <c r="R37" s="623">
        <v>689938</v>
      </c>
      <c r="S37" s="624"/>
      <c r="T37" s="624"/>
      <c r="U37" s="624"/>
      <c r="V37" s="624"/>
      <c r="W37" s="624"/>
      <c r="X37" s="624"/>
      <c r="Y37" s="625"/>
      <c r="Z37" s="626">
        <v>1.9</v>
      </c>
      <c r="AA37" s="626"/>
      <c r="AB37" s="626"/>
      <c r="AC37" s="626"/>
      <c r="AD37" s="627">
        <v>34</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656890</v>
      </c>
      <c r="BA37" s="624"/>
      <c r="BB37" s="624"/>
      <c r="BC37" s="624"/>
      <c r="BD37" s="656"/>
      <c r="BE37" s="656"/>
      <c r="BF37" s="678"/>
      <c r="BG37" s="620" t="s">
        <v>321</v>
      </c>
      <c r="BH37" s="621"/>
      <c r="BI37" s="621"/>
      <c r="BJ37" s="621"/>
      <c r="BK37" s="621"/>
      <c r="BL37" s="621"/>
      <c r="BM37" s="621"/>
      <c r="BN37" s="621"/>
      <c r="BO37" s="621"/>
      <c r="BP37" s="621"/>
      <c r="BQ37" s="621"/>
      <c r="BR37" s="621"/>
      <c r="BS37" s="621"/>
      <c r="BT37" s="621"/>
      <c r="BU37" s="622"/>
      <c r="BV37" s="623">
        <v>321370</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2720407</v>
      </c>
      <c r="CS37" s="656"/>
      <c r="CT37" s="656"/>
      <c r="CU37" s="656"/>
      <c r="CV37" s="656"/>
      <c r="CW37" s="656"/>
      <c r="CX37" s="656"/>
      <c r="CY37" s="657"/>
      <c r="CZ37" s="628">
        <v>7.7</v>
      </c>
      <c r="DA37" s="654"/>
      <c r="DB37" s="654"/>
      <c r="DC37" s="658"/>
      <c r="DD37" s="632">
        <v>2720407</v>
      </c>
      <c r="DE37" s="656"/>
      <c r="DF37" s="656"/>
      <c r="DG37" s="656"/>
      <c r="DH37" s="656"/>
      <c r="DI37" s="656"/>
      <c r="DJ37" s="656"/>
      <c r="DK37" s="657"/>
      <c r="DL37" s="632">
        <v>2376638</v>
      </c>
      <c r="DM37" s="656"/>
      <c r="DN37" s="656"/>
      <c r="DO37" s="656"/>
      <c r="DP37" s="656"/>
      <c r="DQ37" s="656"/>
      <c r="DR37" s="656"/>
      <c r="DS37" s="656"/>
      <c r="DT37" s="656"/>
      <c r="DU37" s="656"/>
      <c r="DV37" s="657"/>
      <c r="DW37" s="628">
        <v>12.8</v>
      </c>
      <c r="DX37" s="654"/>
      <c r="DY37" s="654"/>
      <c r="DZ37" s="654"/>
      <c r="EA37" s="654"/>
      <c r="EB37" s="654"/>
      <c r="EC37" s="655"/>
    </row>
    <row r="38" spans="2:133" ht="11.25" customHeight="1" x14ac:dyDescent="0.15">
      <c r="B38" s="620" t="s">
        <v>323</v>
      </c>
      <c r="C38" s="621"/>
      <c r="D38" s="621"/>
      <c r="E38" s="621"/>
      <c r="F38" s="621"/>
      <c r="G38" s="621"/>
      <c r="H38" s="621"/>
      <c r="I38" s="621"/>
      <c r="J38" s="621"/>
      <c r="K38" s="621"/>
      <c r="L38" s="621"/>
      <c r="M38" s="621"/>
      <c r="N38" s="621"/>
      <c r="O38" s="621"/>
      <c r="P38" s="621"/>
      <c r="Q38" s="622"/>
      <c r="R38" s="623">
        <v>2372477</v>
      </c>
      <c r="S38" s="624"/>
      <c r="T38" s="624"/>
      <c r="U38" s="624"/>
      <c r="V38" s="624"/>
      <c r="W38" s="624"/>
      <c r="X38" s="624"/>
      <c r="Y38" s="625"/>
      <c r="Z38" s="626">
        <v>6.5</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6080</v>
      </c>
      <c r="BA38" s="624"/>
      <c r="BB38" s="624"/>
      <c r="BC38" s="624"/>
      <c r="BD38" s="656"/>
      <c r="BE38" s="656"/>
      <c r="BF38" s="678"/>
      <c r="BG38" s="620" t="s">
        <v>325</v>
      </c>
      <c r="BH38" s="621"/>
      <c r="BI38" s="621"/>
      <c r="BJ38" s="621"/>
      <c r="BK38" s="621"/>
      <c r="BL38" s="621"/>
      <c r="BM38" s="621"/>
      <c r="BN38" s="621"/>
      <c r="BO38" s="621"/>
      <c r="BP38" s="621"/>
      <c r="BQ38" s="621"/>
      <c r="BR38" s="621"/>
      <c r="BS38" s="621"/>
      <c r="BT38" s="621"/>
      <c r="BU38" s="622"/>
      <c r="BV38" s="623">
        <v>9449</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3325210</v>
      </c>
      <c r="CS38" s="624"/>
      <c r="CT38" s="624"/>
      <c r="CU38" s="624"/>
      <c r="CV38" s="624"/>
      <c r="CW38" s="624"/>
      <c r="CX38" s="624"/>
      <c r="CY38" s="625"/>
      <c r="CZ38" s="628">
        <v>9.4</v>
      </c>
      <c r="DA38" s="654"/>
      <c r="DB38" s="654"/>
      <c r="DC38" s="658"/>
      <c r="DD38" s="632">
        <v>2656396</v>
      </c>
      <c r="DE38" s="624"/>
      <c r="DF38" s="624"/>
      <c r="DG38" s="624"/>
      <c r="DH38" s="624"/>
      <c r="DI38" s="624"/>
      <c r="DJ38" s="624"/>
      <c r="DK38" s="625"/>
      <c r="DL38" s="632">
        <v>2546989</v>
      </c>
      <c r="DM38" s="624"/>
      <c r="DN38" s="624"/>
      <c r="DO38" s="624"/>
      <c r="DP38" s="624"/>
      <c r="DQ38" s="624"/>
      <c r="DR38" s="624"/>
      <c r="DS38" s="624"/>
      <c r="DT38" s="624"/>
      <c r="DU38" s="624"/>
      <c r="DV38" s="625"/>
      <c r="DW38" s="628">
        <v>13.7</v>
      </c>
      <c r="DX38" s="654"/>
      <c r="DY38" s="654"/>
      <c r="DZ38" s="654"/>
      <c r="EA38" s="654"/>
      <c r="EB38" s="654"/>
      <c r="EC38" s="655"/>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56"/>
      <c r="BE39" s="656"/>
      <c r="BF39" s="678"/>
      <c r="BG39" s="620" t="s">
        <v>329</v>
      </c>
      <c r="BH39" s="621"/>
      <c r="BI39" s="621"/>
      <c r="BJ39" s="621"/>
      <c r="BK39" s="621"/>
      <c r="BL39" s="621"/>
      <c r="BM39" s="621"/>
      <c r="BN39" s="621"/>
      <c r="BO39" s="621"/>
      <c r="BP39" s="621"/>
      <c r="BQ39" s="621"/>
      <c r="BR39" s="621"/>
      <c r="BS39" s="621"/>
      <c r="BT39" s="621"/>
      <c r="BU39" s="622"/>
      <c r="BV39" s="623">
        <v>15172</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926123</v>
      </c>
      <c r="CS39" s="656"/>
      <c r="CT39" s="656"/>
      <c r="CU39" s="656"/>
      <c r="CV39" s="656"/>
      <c r="CW39" s="656"/>
      <c r="CX39" s="656"/>
      <c r="CY39" s="657"/>
      <c r="CZ39" s="628">
        <v>2.6</v>
      </c>
      <c r="DA39" s="654"/>
      <c r="DB39" s="654"/>
      <c r="DC39" s="658"/>
      <c r="DD39" s="632">
        <v>805901</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331</v>
      </c>
      <c r="C40" s="621"/>
      <c r="D40" s="621"/>
      <c r="E40" s="621"/>
      <c r="F40" s="621"/>
      <c r="G40" s="621"/>
      <c r="H40" s="621"/>
      <c r="I40" s="621"/>
      <c r="J40" s="621"/>
      <c r="K40" s="621"/>
      <c r="L40" s="621"/>
      <c r="M40" s="621"/>
      <c r="N40" s="621"/>
      <c r="O40" s="621"/>
      <c r="P40" s="621"/>
      <c r="Q40" s="622"/>
      <c r="R40" s="623">
        <v>115977</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78"/>
      <c r="BG40" s="671" t="s">
        <v>333</v>
      </c>
      <c r="BH40" s="672"/>
      <c r="BI40" s="672"/>
      <c r="BJ40" s="672"/>
      <c r="BK40" s="672"/>
      <c r="BL40" s="223"/>
      <c r="BM40" s="621" t="s">
        <v>334</v>
      </c>
      <c r="BN40" s="621"/>
      <c r="BO40" s="621"/>
      <c r="BP40" s="621"/>
      <c r="BQ40" s="621"/>
      <c r="BR40" s="621"/>
      <c r="BS40" s="621"/>
      <c r="BT40" s="621"/>
      <c r="BU40" s="622"/>
      <c r="BV40" s="623">
        <v>108</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86000</v>
      </c>
      <c r="CS40" s="624"/>
      <c r="CT40" s="624"/>
      <c r="CU40" s="624"/>
      <c r="CV40" s="624"/>
      <c r="CW40" s="624"/>
      <c r="CX40" s="624"/>
      <c r="CY40" s="625"/>
      <c r="CZ40" s="628">
        <v>0.2</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15">
      <c r="B41" s="644" t="s">
        <v>336</v>
      </c>
      <c r="C41" s="645"/>
      <c r="D41" s="645"/>
      <c r="E41" s="645"/>
      <c r="F41" s="645"/>
      <c r="G41" s="645"/>
      <c r="H41" s="645"/>
      <c r="I41" s="645"/>
      <c r="J41" s="645"/>
      <c r="K41" s="645"/>
      <c r="L41" s="645"/>
      <c r="M41" s="645"/>
      <c r="N41" s="645"/>
      <c r="O41" s="645"/>
      <c r="P41" s="645"/>
      <c r="Q41" s="646"/>
      <c r="R41" s="695">
        <v>36500011</v>
      </c>
      <c r="S41" s="696"/>
      <c r="T41" s="696"/>
      <c r="U41" s="696"/>
      <c r="V41" s="696"/>
      <c r="W41" s="696"/>
      <c r="X41" s="696"/>
      <c r="Y41" s="700"/>
      <c r="Z41" s="701">
        <v>100</v>
      </c>
      <c r="AA41" s="701"/>
      <c r="AB41" s="701"/>
      <c r="AC41" s="701"/>
      <c r="AD41" s="702">
        <v>18496348</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679963</v>
      </c>
      <c r="BA41" s="624"/>
      <c r="BB41" s="624"/>
      <c r="BC41" s="624"/>
      <c r="BD41" s="656"/>
      <c r="BE41" s="656"/>
      <c r="BF41" s="678"/>
      <c r="BG41" s="671"/>
      <c r="BH41" s="672"/>
      <c r="BI41" s="672"/>
      <c r="BJ41" s="672"/>
      <c r="BK41" s="672"/>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2632265</v>
      </c>
      <c r="BA42" s="696"/>
      <c r="BB42" s="696"/>
      <c r="BC42" s="696"/>
      <c r="BD42" s="682"/>
      <c r="BE42" s="682"/>
      <c r="BF42" s="684"/>
      <c r="BG42" s="673"/>
      <c r="BH42" s="674"/>
      <c r="BI42" s="674"/>
      <c r="BJ42" s="674"/>
      <c r="BK42" s="674"/>
      <c r="BL42" s="224"/>
      <c r="BM42" s="645" t="s">
        <v>341</v>
      </c>
      <c r="BN42" s="645"/>
      <c r="BO42" s="645"/>
      <c r="BP42" s="645"/>
      <c r="BQ42" s="645"/>
      <c r="BR42" s="645"/>
      <c r="BS42" s="645"/>
      <c r="BT42" s="645"/>
      <c r="BU42" s="646"/>
      <c r="BV42" s="695">
        <v>402</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4265404</v>
      </c>
      <c r="CS42" s="656"/>
      <c r="CT42" s="656"/>
      <c r="CU42" s="656"/>
      <c r="CV42" s="656"/>
      <c r="CW42" s="656"/>
      <c r="CX42" s="656"/>
      <c r="CY42" s="657"/>
      <c r="CZ42" s="628">
        <v>12.1</v>
      </c>
      <c r="DA42" s="654"/>
      <c r="DB42" s="654"/>
      <c r="DC42" s="658"/>
      <c r="DD42" s="632">
        <v>960067</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343</v>
      </c>
      <c r="CD43" s="620" t="s">
        <v>344</v>
      </c>
      <c r="CE43" s="621"/>
      <c r="CF43" s="621"/>
      <c r="CG43" s="621"/>
      <c r="CH43" s="621"/>
      <c r="CI43" s="621"/>
      <c r="CJ43" s="621"/>
      <c r="CK43" s="621"/>
      <c r="CL43" s="621"/>
      <c r="CM43" s="621"/>
      <c r="CN43" s="621"/>
      <c r="CO43" s="621"/>
      <c r="CP43" s="621"/>
      <c r="CQ43" s="622"/>
      <c r="CR43" s="623">
        <v>202687</v>
      </c>
      <c r="CS43" s="656"/>
      <c r="CT43" s="656"/>
      <c r="CU43" s="656"/>
      <c r="CV43" s="656"/>
      <c r="CW43" s="656"/>
      <c r="CX43" s="656"/>
      <c r="CY43" s="657"/>
      <c r="CZ43" s="628">
        <v>0.6</v>
      </c>
      <c r="DA43" s="654"/>
      <c r="DB43" s="654"/>
      <c r="DC43" s="658"/>
      <c r="DD43" s="632">
        <v>202687</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293</v>
      </c>
      <c r="CE44" s="660"/>
      <c r="CF44" s="620" t="s">
        <v>346</v>
      </c>
      <c r="CG44" s="621"/>
      <c r="CH44" s="621"/>
      <c r="CI44" s="621"/>
      <c r="CJ44" s="621"/>
      <c r="CK44" s="621"/>
      <c r="CL44" s="621"/>
      <c r="CM44" s="621"/>
      <c r="CN44" s="621"/>
      <c r="CO44" s="621"/>
      <c r="CP44" s="621"/>
      <c r="CQ44" s="622"/>
      <c r="CR44" s="623">
        <v>4174085</v>
      </c>
      <c r="CS44" s="624"/>
      <c r="CT44" s="624"/>
      <c r="CU44" s="624"/>
      <c r="CV44" s="624"/>
      <c r="CW44" s="624"/>
      <c r="CX44" s="624"/>
      <c r="CY44" s="625"/>
      <c r="CZ44" s="628">
        <v>11.9</v>
      </c>
      <c r="DA44" s="629"/>
      <c r="DB44" s="629"/>
      <c r="DC44" s="635"/>
      <c r="DD44" s="632">
        <v>903185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348</v>
      </c>
      <c r="CG45" s="621"/>
      <c r="CH45" s="621"/>
      <c r="CI45" s="621"/>
      <c r="CJ45" s="621"/>
      <c r="CK45" s="621"/>
      <c r="CL45" s="621"/>
      <c r="CM45" s="621"/>
      <c r="CN45" s="621"/>
      <c r="CO45" s="621"/>
      <c r="CP45" s="621"/>
      <c r="CQ45" s="622"/>
      <c r="CR45" s="623">
        <v>1943198</v>
      </c>
      <c r="CS45" s="656"/>
      <c r="CT45" s="656"/>
      <c r="CU45" s="656"/>
      <c r="CV45" s="656"/>
      <c r="CW45" s="656"/>
      <c r="CX45" s="656"/>
      <c r="CY45" s="657"/>
      <c r="CZ45" s="628">
        <v>5.5</v>
      </c>
      <c r="DA45" s="654"/>
      <c r="DB45" s="654"/>
      <c r="DC45" s="658"/>
      <c r="DD45" s="632">
        <v>263759</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1"/>
      <c r="CE46" s="662"/>
      <c r="CF46" s="620" t="s">
        <v>349</v>
      </c>
      <c r="CG46" s="621"/>
      <c r="CH46" s="621"/>
      <c r="CI46" s="621"/>
      <c r="CJ46" s="621"/>
      <c r="CK46" s="621"/>
      <c r="CL46" s="621"/>
      <c r="CM46" s="621"/>
      <c r="CN46" s="621"/>
      <c r="CO46" s="621"/>
      <c r="CP46" s="621"/>
      <c r="CQ46" s="622"/>
      <c r="CR46" s="623">
        <v>1974753</v>
      </c>
      <c r="CS46" s="624"/>
      <c r="CT46" s="624"/>
      <c r="CU46" s="624"/>
      <c r="CV46" s="624"/>
      <c r="CW46" s="624"/>
      <c r="CX46" s="624"/>
      <c r="CY46" s="625"/>
      <c r="CZ46" s="628">
        <v>5.6</v>
      </c>
      <c r="DA46" s="629"/>
      <c r="DB46" s="629"/>
      <c r="DC46" s="635"/>
      <c r="DD46" s="632">
        <v>623502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1"/>
      <c r="CE47" s="662"/>
      <c r="CF47" s="620" t="s">
        <v>350</v>
      </c>
      <c r="CG47" s="621"/>
      <c r="CH47" s="621"/>
      <c r="CI47" s="621"/>
      <c r="CJ47" s="621"/>
      <c r="CK47" s="621"/>
      <c r="CL47" s="621"/>
      <c r="CM47" s="621"/>
      <c r="CN47" s="621"/>
      <c r="CO47" s="621"/>
      <c r="CP47" s="621"/>
      <c r="CQ47" s="622"/>
      <c r="CR47" s="623">
        <v>91319</v>
      </c>
      <c r="CS47" s="656"/>
      <c r="CT47" s="656"/>
      <c r="CU47" s="656"/>
      <c r="CV47" s="656"/>
      <c r="CW47" s="656"/>
      <c r="CX47" s="656"/>
      <c r="CY47" s="657"/>
      <c r="CZ47" s="628">
        <v>0.3</v>
      </c>
      <c r="DA47" s="654"/>
      <c r="DB47" s="654"/>
      <c r="DC47" s="658"/>
      <c r="DD47" s="632">
        <v>56882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3"/>
      <c r="CE48" s="664"/>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4" t="s">
        <v>352</v>
      </c>
      <c r="CE49" s="645"/>
      <c r="CF49" s="645"/>
      <c r="CG49" s="645"/>
      <c r="CH49" s="645"/>
      <c r="CI49" s="645"/>
      <c r="CJ49" s="645"/>
      <c r="CK49" s="645"/>
      <c r="CL49" s="645"/>
      <c r="CM49" s="645"/>
      <c r="CN49" s="645"/>
      <c r="CO49" s="645"/>
      <c r="CP49" s="645"/>
      <c r="CQ49" s="646"/>
      <c r="CR49" s="695">
        <v>35213084</v>
      </c>
      <c r="CS49" s="682"/>
      <c r="CT49" s="682"/>
      <c r="CU49" s="682"/>
      <c r="CV49" s="682"/>
      <c r="CW49" s="682"/>
      <c r="CX49" s="682"/>
      <c r="CY49" s="711"/>
      <c r="CZ49" s="703">
        <v>100</v>
      </c>
      <c r="DA49" s="712"/>
      <c r="DB49" s="712"/>
      <c r="DC49" s="713"/>
      <c r="DD49" s="714">
        <v>23804814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1RvO9KIVpsaI3A5Fz3i8MFwiADAqpdMDpKQc3FDqiOH54VPQwUwZMtNevOfA3FjJGfLqmtjprx2B5R/zAKwqPg==" saltValue="G3fJegndgmZxK19c264op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375</v>
      </c>
      <c r="C7" s="750"/>
      <c r="D7" s="750"/>
      <c r="E7" s="750"/>
      <c r="F7" s="750"/>
      <c r="G7" s="750"/>
      <c r="H7" s="750"/>
      <c r="I7" s="750"/>
      <c r="J7" s="750"/>
      <c r="K7" s="750"/>
      <c r="L7" s="750"/>
      <c r="M7" s="750"/>
      <c r="N7" s="750"/>
      <c r="O7" s="750"/>
      <c r="P7" s="751"/>
      <c r="Q7" s="752">
        <v>36505</v>
      </c>
      <c r="R7" s="753"/>
      <c r="S7" s="753"/>
      <c r="T7" s="753"/>
      <c r="U7" s="753"/>
      <c r="V7" s="753">
        <v>35218</v>
      </c>
      <c r="W7" s="753"/>
      <c r="X7" s="753"/>
      <c r="Y7" s="753"/>
      <c r="Z7" s="753"/>
      <c r="AA7" s="753">
        <v>1287</v>
      </c>
      <c r="AB7" s="753"/>
      <c r="AC7" s="753"/>
      <c r="AD7" s="753"/>
      <c r="AE7" s="754"/>
      <c r="AF7" s="755">
        <v>1132</v>
      </c>
      <c r="AG7" s="756"/>
      <c r="AH7" s="756"/>
      <c r="AI7" s="756"/>
      <c r="AJ7" s="757"/>
      <c r="AK7" s="758">
        <v>1593</v>
      </c>
      <c r="AL7" s="759"/>
      <c r="AM7" s="759"/>
      <c r="AN7" s="759"/>
      <c r="AO7" s="759"/>
      <c r="AP7" s="759">
        <v>30373</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558</v>
      </c>
      <c r="BT7" s="747"/>
      <c r="BU7" s="747"/>
      <c r="BV7" s="747"/>
      <c r="BW7" s="747"/>
      <c r="BX7" s="747"/>
      <c r="BY7" s="747"/>
      <c r="BZ7" s="747"/>
      <c r="CA7" s="747"/>
      <c r="CB7" s="747"/>
      <c r="CC7" s="747"/>
      <c r="CD7" s="747"/>
      <c r="CE7" s="747"/>
      <c r="CF7" s="747"/>
      <c r="CG7" s="762"/>
      <c r="CH7" s="743">
        <v>6</v>
      </c>
      <c r="CI7" s="744"/>
      <c r="CJ7" s="744"/>
      <c r="CK7" s="744"/>
      <c r="CL7" s="745"/>
      <c r="CM7" s="743">
        <v>55</v>
      </c>
      <c r="CN7" s="744"/>
      <c r="CO7" s="744"/>
      <c r="CP7" s="744"/>
      <c r="CQ7" s="745"/>
      <c r="CR7" s="743">
        <v>30</v>
      </c>
      <c r="CS7" s="744"/>
      <c r="CT7" s="744"/>
      <c r="CU7" s="744"/>
      <c r="CV7" s="745"/>
      <c r="CW7" s="743">
        <v>21</v>
      </c>
      <c r="CX7" s="744"/>
      <c r="CY7" s="744"/>
      <c r="CZ7" s="744"/>
      <c r="DA7" s="745"/>
      <c r="DB7" s="743" t="s">
        <v>552</v>
      </c>
      <c r="DC7" s="744"/>
      <c r="DD7" s="744"/>
      <c r="DE7" s="744"/>
      <c r="DF7" s="745"/>
      <c r="DG7" s="743" t="s">
        <v>552</v>
      </c>
      <c r="DH7" s="744"/>
      <c r="DI7" s="744"/>
      <c r="DJ7" s="744"/>
      <c r="DK7" s="745"/>
      <c r="DL7" s="743" t="s">
        <v>552</v>
      </c>
      <c r="DM7" s="744"/>
      <c r="DN7" s="744"/>
      <c r="DO7" s="744"/>
      <c r="DP7" s="745"/>
      <c r="DQ7" s="743" t="s">
        <v>552</v>
      </c>
      <c r="DR7" s="744"/>
      <c r="DS7" s="744"/>
      <c r="DT7" s="744"/>
      <c r="DU7" s="745"/>
      <c r="DV7" s="746"/>
      <c r="DW7" s="747"/>
      <c r="DX7" s="747"/>
      <c r="DY7" s="747"/>
      <c r="DZ7" s="748"/>
      <c r="EA7" s="234"/>
    </row>
    <row r="8" spans="1:131" s="235" customFormat="1" ht="26.25" customHeight="1" x14ac:dyDescent="0.15">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559</v>
      </c>
      <c r="BT8" s="774"/>
      <c r="BU8" s="774"/>
      <c r="BV8" s="774"/>
      <c r="BW8" s="774"/>
      <c r="BX8" s="774"/>
      <c r="BY8" s="774"/>
      <c r="BZ8" s="774"/>
      <c r="CA8" s="774"/>
      <c r="CB8" s="774"/>
      <c r="CC8" s="774"/>
      <c r="CD8" s="774"/>
      <c r="CE8" s="774"/>
      <c r="CF8" s="774"/>
      <c r="CG8" s="775"/>
      <c r="CH8" s="776">
        <v>0</v>
      </c>
      <c r="CI8" s="777"/>
      <c r="CJ8" s="777"/>
      <c r="CK8" s="777"/>
      <c r="CL8" s="778"/>
      <c r="CM8" s="776">
        <v>20</v>
      </c>
      <c r="CN8" s="777"/>
      <c r="CO8" s="777"/>
      <c r="CP8" s="777"/>
      <c r="CQ8" s="778"/>
      <c r="CR8" s="776">
        <v>10</v>
      </c>
      <c r="CS8" s="777"/>
      <c r="CT8" s="777"/>
      <c r="CU8" s="777"/>
      <c r="CV8" s="778"/>
      <c r="CW8" s="776" t="s">
        <v>552</v>
      </c>
      <c r="CX8" s="777"/>
      <c r="CY8" s="777"/>
      <c r="CZ8" s="777"/>
      <c r="DA8" s="778"/>
      <c r="DB8" s="776" t="s">
        <v>552</v>
      </c>
      <c r="DC8" s="777"/>
      <c r="DD8" s="777"/>
      <c r="DE8" s="777"/>
      <c r="DF8" s="778"/>
      <c r="DG8" s="776" t="s">
        <v>552</v>
      </c>
      <c r="DH8" s="777"/>
      <c r="DI8" s="777"/>
      <c r="DJ8" s="777"/>
      <c r="DK8" s="778"/>
      <c r="DL8" s="776" t="s">
        <v>552</v>
      </c>
      <c r="DM8" s="777"/>
      <c r="DN8" s="777"/>
      <c r="DO8" s="777"/>
      <c r="DP8" s="778"/>
      <c r="DQ8" s="776" t="s">
        <v>552</v>
      </c>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377</v>
      </c>
      <c r="B23" s="789" t="s">
        <v>378</v>
      </c>
      <c r="C23" s="790"/>
      <c r="D23" s="790"/>
      <c r="E23" s="790"/>
      <c r="F23" s="790"/>
      <c r="G23" s="790"/>
      <c r="H23" s="790"/>
      <c r="I23" s="790"/>
      <c r="J23" s="790"/>
      <c r="K23" s="790"/>
      <c r="L23" s="790"/>
      <c r="M23" s="790"/>
      <c r="N23" s="790"/>
      <c r="O23" s="790"/>
      <c r="P23" s="791"/>
      <c r="Q23" s="792">
        <v>36505</v>
      </c>
      <c r="R23" s="793"/>
      <c r="S23" s="793"/>
      <c r="T23" s="793"/>
      <c r="U23" s="793"/>
      <c r="V23" s="793">
        <v>35218</v>
      </c>
      <c r="W23" s="793"/>
      <c r="X23" s="793"/>
      <c r="Y23" s="793"/>
      <c r="Z23" s="793"/>
      <c r="AA23" s="793">
        <v>1287</v>
      </c>
      <c r="AB23" s="793"/>
      <c r="AC23" s="793"/>
      <c r="AD23" s="793"/>
      <c r="AE23" s="794"/>
      <c r="AF23" s="795">
        <v>1132</v>
      </c>
      <c r="AG23" s="793"/>
      <c r="AH23" s="793"/>
      <c r="AI23" s="793"/>
      <c r="AJ23" s="796"/>
      <c r="AK23" s="797"/>
      <c r="AL23" s="798"/>
      <c r="AM23" s="798"/>
      <c r="AN23" s="798"/>
      <c r="AO23" s="798"/>
      <c r="AP23" s="793">
        <v>30373</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389</v>
      </c>
      <c r="C28" s="750"/>
      <c r="D28" s="750"/>
      <c r="E28" s="750"/>
      <c r="F28" s="750"/>
      <c r="G28" s="750"/>
      <c r="H28" s="750"/>
      <c r="I28" s="750"/>
      <c r="J28" s="750"/>
      <c r="K28" s="750"/>
      <c r="L28" s="750"/>
      <c r="M28" s="750"/>
      <c r="N28" s="750"/>
      <c r="O28" s="750"/>
      <c r="P28" s="751"/>
      <c r="Q28" s="822">
        <v>9201</v>
      </c>
      <c r="R28" s="823"/>
      <c r="S28" s="823"/>
      <c r="T28" s="823"/>
      <c r="U28" s="823"/>
      <c r="V28" s="823">
        <v>8779</v>
      </c>
      <c r="W28" s="823"/>
      <c r="X28" s="823"/>
      <c r="Y28" s="823"/>
      <c r="Z28" s="823"/>
      <c r="AA28" s="823">
        <v>423</v>
      </c>
      <c r="AB28" s="823"/>
      <c r="AC28" s="823"/>
      <c r="AD28" s="823"/>
      <c r="AE28" s="824"/>
      <c r="AF28" s="825">
        <v>423</v>
      </c>
      <c r="AG28" s="823"/>
      <c r="AH28" s="823"/>
      <c r="AI28" s="823"/>
      <c r="AJ28" s="826"/>
      <c r="AK28" s="827">
        <v>680</v>
      </c>
      <c r="AL28" s="828"/>
      <c r="AM28" s="828"/>
      <c r="AN28" s="828"/>
      <c r="AO28" s="828"/>
      <c r="AP28" s="828" t="s">
        <v>552</v>
      </c>
      <c r="AQ28" s="828"/>
      <c r="AR28" s="828"/>
      <c r="AS28" s="828"/>
      <c r="AT28" s="828"/>
      <c r="AU28" s="828" t="s">
        <v>552</v>
      </c>
      <c r="AV28" s="828"/>
      <c r="AW28" s="828"/>
      <c r="AX28" s="828"/>
      <c r="AY28" s="828"/>
      <c r="AZ28" s="829"/>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390</v>
      </c>
      <c r="C29" s="781"/>
      <c r="D29" s="781"/>
      <c r="E29" s="781"/>
      <c r="F29" s="781"/>
      <c r="G29" s="781"/>
      <c r="H29" s="781"/>
      <c r="I29" s="781"/>
      <c r="J29" s="781"/>
      <c r="K29" s="781"/>
      <c r="L29" s="781"/>
      <c r="M29" s="781"/>
      <c r="N29" s="781"/>
      <c r="O29" s="781"/>
      <c r="P29" s="782"/>
      <c r="Q29" s="783">
        <v>8100</v>
      </c>
      <c r="R29" s="784"/>
      <c r="S29" s="784"/>
      <c r="T29" s="784"/>
      <c r="U29" s="784"/>
      <c r="V29" s="784">
        <v>7976</v>
      </c>
      <c r="W29" s="784"/>
      <c r="X29" s="784"/>
      <c r="Y29" s="784"/>
      <c r="Z29" s="784"/>
      <c r="AA29" s="784">
        <v>124</v>
      </c>
      <c r="AB29" s="784"/>
      <c r="AC29" s="784"/>
      <c r="AD29" s="784"/>
      <c r="AE29" s="785"/>
      <c r="AF29" s="786">
        <v>124</v>
      </c>
      <c r="AG29" s="787"/>
      <c r="AH29" s="787"/>
      <c r="AI29" s="787"/>
      <c r="AJ29" s="788"/>
      <c r="AK29" s="834">
        <v>1258</v>
      </c>
      <c r="AL29" s="830"/>
      <c r="AM29" s="830"/>
      <c r="AN29" s="830"/>
      <c r="AO29" s="830"/>
      <c r="AP29" s="830" t="s">
        <v>552</v>
      </c>
      <c r="AQ29" s="830"/>
      <c r="AR29" s="830"/>
      <c r="AS29" s="830"/>
      <c r="AT29" s="830"/>
      <c r="AU29" s="830" t="s">
        <v>552</v>
      </c>
      <c r="AV29" s="830"/>
      <c r="AW29" s="830"/>
      <c r="AX29" s="830"/>
      <c r="AY29" s="830"/>
      <c r="AZ29" s="831"/>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391</v>
      </c>
      <c r="C30" s="781"/>
      <c r="D30" s="781"/>
      <c r="E30" s="781"/>
      <c r="F30" s="781"/>
      <c r="G30" s="781"/>
      <c r="H30" s="781"/>
      <c r="I30" s="781"/>
      <c r="J30" s="781"/>
      <c r="K30" s="781"/>
      <c r="L30" s="781"/>
      <c r="M30" s="781"/>
      <c r="N30" s="781"/>
      <c r="O30" s="781"/>
      <c r="P30" s="782"/>
      <c r="Q30" s="783">
        <v>1093</v>
      </c>
      <c r="R30" s="784"/>
      <c r="S30" s="784"/>
      <c r="T30" s="784"/>
      <c r="U30" s="784"/>
      <c r="V30" s="784">
        <v>1091</v>
      </c>
      <c r="W30" s="784"/>
      <c r="X30" s="784"/>
      <c r="Y30" s="784"/>
      <c r="Z30" s="784"/>
      <c r="AA30" s="784">
        <v>2</v>
      </c>
      <c r="AB30" s="784"/>
      <c r="AC30" s="784"/>
      <c r="AD30" s="784"/>
      <c r="AE30" s="785"/>
      <c r="AF30" s="786">
        <v>2</v>
      </c>
      <c r="AG30" s="787"/>
      <c r="AH30" s="787"/>
      <c r="AI30" s="787"/>
      <c r="AJ30" s="788"/>
      <c r="AK30" s="834">
        <v>319</v>
      </c>
      <c r="AL30" s="830"/>
      <c r="AM30" s="830"/>
      <c r="AN30" s="830"/>
      <c r="AO30" s="830"/>
      <c r="AP30" s="830" t="s">
        <v>552</v>
      </c>
      <c r="AQ30" s="830"/>
      <c r="AR30" s="830"/>
      <c r="AS30" s="830"/>
      <c r="AT30" s="830"/>
      <c r="AU30" s="830" t="s">
        <v>552</v>
      </c>
      <c r="AV30" s="830"/>
      <c r="AW30" s="830"/>
      <c r="AX30" s="830"/>
      <c r="AY30" s="830"/>
      <c r="AZ30" s="831"/>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392</v>
      </c>
      <c r="C31" s="781"/>
      <c r="D31" s="781"/>
      <c r="E31" s="781"/>
      <c r="F31" s="781"/>
      <c r="G31" s="781"/>
      <c r="H31" s="781"/>
      <c r="I31" s="781"/>
      <c r="J31" s="781"/>
      <c r="K31" s="781"/>
      <c r="L31" s="781"/>
      <c r="M31" s="781"/>
      <c r="N31" s="781"/>
      <c r="O31" s="781"/>
      <c r="P31" s="782"/>
      <c r="Q31" s="783">
        <v>740</v>
      </c>
      <c r="R31" s="784"/>
      <c r="S31" s="784"/>
      <c r="T31" s="784"/>
      <c r="U31" s="784"/>
      <c r="V31" s="784">
        <v>766</v>
      </c>
      <c r="W31" s="784"/>
      <c r="X31" s="784"/>
      <c r="Y31" s="784"/>
      <c r="Z31" s="784"/>
      <c r="AA31" s="784">
        <v>-26</v>
      </c>
      <c r="AB31" s="784"/>
      <c r="AC31" s="784"/>
      <c r="AD31" s="784"/>
      <c r="AE31" s="785"/>
      <c r="AF31" s="786">
        <v>823</v>
      </c>
      <c r="AG31" s="787"/>
      <c r="AH31" s="787"/>
      <c r="AI31" s="787"/>
      <c r="AJ31" s="788"/>
      <c r="AK31" s="834">
        <v>1</v>
      </c>
      <c r="AL31" s="830"/>
      <c r="AM31" s="830"/>
      <c r="AN31" s="830"/>
      <c r="AO31" s="830"/>
      <c r="AP31" s="830">
        <v>4101</v>
      </c>
      <c r="AQ31" s="830"/>
      <c r="AR31" s="830"/>
      <c r="AS31" s="830"/>
      <c r="AT31" s="830"/>
      <c r="AU31" s="830">
        <v>8</v>
      </c>
      <c r="AV31" s="830"/>
      <c r="AW31" s="830"/>
      <c r="AX31" s="830"/>
      <c r="AY31" s="830"/>
      <c r="AZ31" s="831" t="s">
        <v>552</v>
      </c>
      <c r="BA31" s="831"/>
      <c r="BB31" s="831"/>
      <c r="BC31" s="831"/>
      <c r="BD31" s="831"/>
      <c r="BE31" s="832" t="s">
        <v>393</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394</v>
      </c>
      <c r="C32" s="781"/>
      <c r="D32" s="781"/>
      <c r="E32" s="781"/>
      <c r="F32" s="781"/>
      <c r="G32" s="781"/>
      <c r="H32" s="781"/>
      <c r="I32" s="781"/>
      <c r="J32" s="781"/>
      <c r="K32" s="781"/>
      <c r="L32" s="781"/>
      <c r="M32" s="781"/>
      <c r="N32" s="781"/>
      <c r="O32" s="781"/>
      <c r="P32" s="782"/>
      <c r="Q32" s="783">
        <v>1402</v>
      </c>
      <c r="R32" s="784"/>
      <c r="S32" s="784"/>
      <c r="T32" s="784"/>
      <c r="U32" s="784"/>
      <c r="V32" s="784">
        <v>1401</v>
      </c>
      <c r="W32" s="784"/>
      <c r="X32" s="784"/>
      <c r="Y32" s="784"/>
      <c r="Z32" s="784"/>
      <c r="AA32" s="784">
        <v>2</v>
      </c>
      <c r="AB32" s="784"/>
      <c r="AC32" s="784"/>
      <c r="AD32" s="784"/>
      <c r="AE32" s="785"/>
      <c r="AF32" s="786">
        <v>748</v>
      </c>
      <c r="AG32" s="787"/>
      <c r="AH32" s="787"/>
      <c r="AI32" s="787"/>
      <c r="AJ32" s="788"/>
      <c r="AK32" s="834">
        <v>358</v>
      </c>
      <c r="AL32" s="830"/>
      <c r="AM32" s="830"/>
      <c r="AN32" s="830"/>
      <c r="AO32" s="830"/>
      <c r="AP32" s="835">
        <v>6722</v>
      </c>
      <c r="AQ32" s="836"/>
      <c r="AR32" s="836"/>
      <c r="AS32" s="836"/>
      <c r="AT32" s="834"/>
      <c r="AU32" s="830">
        <v>4221</v>
      </c>
      <c r="AV32" s="830"/>
      <c r="AW32" s="830"/>
      <c r="AX32" s="830"/>
      <c r="AY32" s="830"/>
      <c r="AZ32" s="831" t="s">
        <v>552</v>
      </c>
      <c r="BA32" s="831"/>
      <c r="BB32" s="831"/>
      <c r="BC32" s="831"/>
      <c r="BD32" s="831"/>
      <c r="BE32" s="832" t="s">
        <v>393</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t="s">
        <v>395</v>
      </c>
      <c r="C33" s="781"/>
      <c r="D33" s="781"/>
      <c r="E33" s="781"/>
      <c r="F33" s="781"/>
      <c r="G33" s="781"/>
      <c r="H33" s="781"/>
      <c r="I33" s="781"/>
      <c r="J33" s="781"/>
      <c r="K33" s="781"/>
      <c r="L33" s="781"/>
      <c r="M33" s="781"/>
      <c r="N33" s="781"/>
      <c r="O33" s="781"/>
      <c r="P33" s="782"/>
      <c r="Q33" s="783">
        <v>398</v>
      </c>
      <c r="R33" s="784"/>
      <c r="S33" s="784"/>
      <c r="T33" s="784"/>
      <c r="U33" s="784"/>
      <c r="V33" s="784">
        <v>379</v>
      </c>
      <c r="W33" s="784"/>
      <c r="X33" s="784"/>
      <c r="Y33" s="784"/>
      <c r="Z33" s="784"/>
      <c r="AA33" s="784">
        <v>19</v>
      </c>
      <c r="AB33" s="784"/>
      <c r="AC33" s="784"/>
      <c r="AD33" s="784"/>
      <c r="AE33" s="785"/>
      <c r="AF33" s="786">
        <v>69</v>
      </c>
      <c r="AG33" s="787"/>
      <c r="AH33" s="787"/>
      <c r="AI33" s="787"/>
      <c r="AJ33" s="788"/>
      <c r="AK33" s="834">
        <v>199</v>
      </c>
      <c r="AL33" s="830"/>
      <c r="AM33" s="830"/>
      <c r="AN33" s="830"/>
      <c r="AO33" s="830"/>
      <c r="AP33" s="830">
        <v>1839</v>
      </c>
      <c r="AQ33" s="830"/>
      <c r="AR33" s="830"/>
      <c r="AS33" s="830"/>
      <c r="AT33" s="830"/>
      <c r="AU33" s="830">
        <v>1558</v>
      </c>
      <c r="AV33" s="830"/>
      <c r="AW33" s="830"/>
      <c r="AX33" s="830"/>
      <c r="AY33" s="830"/>
      <c r="AZ33" s="831" t="s">
        <v>552</v>
      </c>
      <c r="BA33" s="831"/>
      <c r="BB33" s="831"/>
      <c r="BC33" s="831"/>
      <c r="BD33" s="831"/>
      <c r="BE33" s="832" t="s">
        <v>393</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t="s">
        <v>396</v>
      </c>
      <c r="C34" s="781"/>
      <c r="D34" s="781"/>
      <c r="E34" s="781"/>
      <c r="F34" s="781"/>
      <c r="G34" s="781"/>
      <c r="H34" s="781"/>
      <c r="I34" s="781"/>
      <c r="J34" s="781"/>
      <c r="K34" s="781"/>
      <c r="L34" s="781"/>
      <c r="M34" s="781"/>
      <c r="N34" s="781"/>
      <c r="O34" s="781"/>
      <c r="P34" s="782"/>
      <c r="Q34" s="783">
        <v>44</v>
      </c>
      <c r="R34" s="784"/>
      <c r="S34" s="784"/>
      <c r="T34" s="784"/>
      <c r="U34" s="784"/>
      <c r="V34" s="784">
        <v>42</v>
      </c>
      <c r="W34" s="784"/>
      <c r="X34" s="784"/>
      <c r="Y34" s="784"/>
      <c r="Z34" s="784"/>
      <c r="AA34" s="784">
        <v>2</v>
      </c>
      <c r="AB34" s="784"/>
      <c r="AC34" s="784"/>
      <c r="AD34" s="784"/>
      <c r="AE34" s="785"/>
      <c r="AF34" s="786">
        <v>2</v>
      </c>
      <c r="AG34" s="787"/>
      <c r="AH34" s="787"/>
      <c r="AI34" s="787"/>
      <c r="AJ34" s="788"/>
      <c r="AK34" s="834">
        <v>10</v>
      </c>
      <c r="AL34" s="830"/>
      <c r="AM34" s="830"/>
      <c r="AN34" s="830"/>
      <c r="AO34" s="830"/>
      <c r="AP34" s="830">
        <v>103</v>
      </c>
      <c r="AQ34" s="830"/>
      <c r="AR34" s="830"/>
      <c r="AS34" s="830"/>
      <c r="AT34" s="830"/>
      <c r="AU34" s="830">
        <v>103</v>
      </c>
      <c r="AV34" s="830"/>
      <c r="AW34" s="830"/>
      <c r="AX34" s="830"/>
      <c r="AY34" s="830"/>
      <c r="AZ34" s="831" t="s">
        <v>552</v>
      </c>
      <c r="BA34" s="831"/>
      <c r="BB34" s="831"/>
      <c r="BC34" s="831"/>
      <c r="BD34" s="831"/>
      <c r="BE34" s="832" t="s">
        <v>397</v>
      </c>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7"/>
      <c r="R50" s="838"/>
      <c r="S50" s="838"/>
      <c r="T50" s="838"/>
      <c r="U50" s="838"/>
      <c r="V50" s="838"/>
      <c r="W50" s="838"/>
      <c r="X50" s="838"/>
      <c r="Y50" s="838"/>
      <c r="Z50" s="838"/>
      <c r="AA50" s="838"/>
      <c r="AB50" s="838"/>
      <c r="AC50" s="838"/>
      <c r="AD50" s="838"/>
      <c r="AE50" s="839"/>
      <c r="AF50" s="786"/>
      <c r="AG50" s="787"/>
      <c r="AH50" s="787"/>
      <c r="AI50" s="787"/>
      <c r="AJ50" s="788"/>
      <c r="AK50" s="841"/>
      <c r="AL50" s="838"/>
      <c r="AM50" s="838"/>
      <c r="AN50" s="838"/>
      <c r="AO50" s="838"/>
      <c r="AP50" s="838"/>
      <c r="AQ50" s="838"/>
      <c r="AR50" s="838"/>
      <c r="AS50" s="838"/>
      <c r="AT50" s="838"/>
      <c r="AU50" s="838"/>
      <c r="AV50" s="838"/>
      <c r="AW50" s="838"/>
      <c r="AX50" s="838"/>
      <c r="AY50" s="838"/>
      <c r="AZ50" s="840"/>
      <c r="BA50" s="840"/>
      <c r="BB50" s="840"/>
      <c r="BC50" s="840"/>
      <c r="BD50" s="840"/>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7"/>
      <c r="R51" s="838"/>
      <c r="S51" s="838"/>
      <c r="T51" s="838"/>
      <c r="U51" s="838"/>
      <c r="V51" s="838"/>
      <c r="W51" s="838"/>
      <c r="X51" s="838"/>
      <c r="Y51" s="838"/>
      <c r="Z51" s="838"/>
      <c r="AA51" s="838"/>
      <c r="AB51" s="838"/>
      <c r="AC51" s="838"/>
      <c r="AD51" s="838"/>
      <c r="AE51" s="839"/>
      <c r="AF51" s="786"/>
      <c r="AG51" s="787"/>
      <c r="AH51" s="787"/>
      <c r="AI51" s="787"/>
      <c r="AJ51" s="788"/>
      <c r="AK51" s="841"/>
      <c r="AL51" s="838"/>
      <c r="AM51" s="838"/>
      <c r="AN51" s="838"/>
      <c r="AO51" s="838"/>
      <c r="AP51" s="838"/>
      <c r="AQ51" s="838"/>
      <c r="AR51" s="838"/>
      <c r="AS51" s="838"/>
      <c r="AT51" s="838"/>
      <c r="AU51" s="838"/>
      <c r="AV51" s="838"/>
      <c r="AW51" s="838"/>
      <c r="AX51" s="838"/>
      <c r="AY51" s="838"/>
      <c r="AZ51" s="840"/>
      <c r="BA51" s="840"/>
      <c r="BB51" s="840"/>
      <c r="BC51" s="840"/>
      <c r="BD51" s="840"/>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7"/>
      <c r="R52" s="838"/>
      <c r="S52" s="838"/>
      <c r="T52" s="838"/>
      <c r="U52" s="838"/>
      <c r="V52" s="838"/>
      <c r="W52" s="838"/>
      <c r="X52" s="838"/>
      <c r="Y52" s="838"/>
      <c r="Z52" s="838"/>
      <c r="AA52" s="838"/>
      <c r="AB52" s="838"/>
      <c r="AC52" s="838"/>
      <c r="AD52" s="838"/>
      <c r="AE52" s="839"/>
      <c r="AF52" s="786"/>
      <c r="AG52" s="787"/>
      <c r="AH52" s="787"/>
      <c r="AI52" s="787"/>
      <c r="AJ52" s="788"/>
      <c r="AK52" s="841"/>
      <c r="AL52" s="838"/>
      <c r="AM52" s="838"/>
      <c r="AN52" s="838"/>
      <c r="AO52" s="838"/>
      <c r="AP52" s="838"/>
      <c r="AQ52" s="838"/>
      <c r="AR52" s="838"/>
      <c r="AS52" s="838"/>
      <c r="AT52" s="838"/>
      <c r="AU52" s="838"/>
      <c r="AV52" s="838"/>
      <c r="AW52" s="838"/>
      <c r="AX52" s="838"/>
      <c r="AY52" s="838"/>
      <c r="AZ52" s="840"/>
      <c r="BA52" s="840"/>
      <c r="BB52" s="840"/>
      <c r="BC52" s="840"/>
      <c r="BD52" s="840"/>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7"/>
      <c r="R53" s="838"/>
      <c r="S53" s="838"/>
      <c r="T53" s="838"/>
      <c r="U53" s="838"/>
      <c r="V53" s="838"/>
      <c r="W53" s="838"/>
      <c r="X53" s="838"/>
      <c r="Y53" s="838"/>
      <c r="Z53" s="838"/>
      <c r="AA53" s="838"/>
      <c r="AB53" s="838"/>
      <c r="AC53" s="838"/>
      <c r="AD53" s="838"/>
      <c r="AE53" s="839"/>
      <c r="AF53" s="786"/>
      <c r="AG53" s="787"/>
      <c r="AH53" s="787"/>
      <c r="AI53" s="787"/>
      <c r="AJ53" s="788"/>
      <c r="AK53" s="841"/>
      <c r="AL53" s="838"/>
      <c r="AM53" s="838"/>
      <c r="AN53" s="838"/>
      <c r="AO53" s="838"/>
      <c r="AP53" s="838"/>
      <c r="AQ53" s="838"/>
      <c r="AR53" s="838"/>
      <c r="AS53" s="838"/>
      <c r="AT53" s="838"/>
      <c r="AU53" s="838"/>
      <c r="AV53" s="838"/>
      <c r="AW53" s="838"/>
      <c r="AX53" s="838"/>
      <c r="AY53" s="838"/>
      <c r="AZ53" s="840"/>
      <c r="BA53" s="840"/>
      <c r="BB53" s="840"/>
      <c r="BC53" s="840"/>
      <c r="BD53" s="840"/>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7"/>
      <c r="R54" s="838"/>
      <c r="S54" s="838"/>
      <c r="T54" s="838"/>
      <c r="U54" s="838"/>
      <c r="V54" s="838"/>
      <c r="W54" s="838"/>
      <c r="X54" s="838"/>
      <c r="Y54" s="838"/>
      <c r="Z54" s="838"/>
      <c r="AA54" s="838"/>
      <c r="AB54" s="838"/>
      <c r="AC54" s="838"/>
      <c r="AD54" s="838"/>
      <c r="AE54" s="839"/>
      <c r="AF54" s="786"/>
      <c r="AG54" s="787"/>
      <c r="AH54" s="787"/>
      <c r="AI54" s="787"/>
      <c r="AJ54" s="788"/>
      <c r="AK54" s="841"/>
      <c r="AL54" s="838"/>
      <c r="AM54" s="838"/>
      <c r="AN54" s="838"/>
      <c r="AO54" s="838"/>
      <c r="AP54" s="838"/>
      <c r="AQ54" s="838"/>
      <c r="AR54" s="838"/>
      <c r="AS54" s="838"/>
      <c r="AT54" s="838"/>
      <c r="AU54" s="838"/>
      <c r="AV54" s="838"/>
      <c r="AW54" s="838"/>
      <c r="AX54" s="838"/>
      <c r="AY54" s="838"/>
      <c r="AZ54" s="840"/>
      <c r="BA54" s="840"/>
      <c r="BB54" s="840"/>
      <c r="BC54" s="840"/>
      <c r="BD54" s="840"/>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7"/>
      <c r="R55" s="838"/>
      <c r="S55" s="838"/>
      <c r="T55" s="838"/>
      <c r="U55" s="838"/>
      <c r="V55" s="838"/>
      <c r="W55" s="838"/>
      <c r="X55" s="838"/>
      <c r="Y55" s="838"/>
      <c r="Z55" s="838"/>
      <c r="AA55" s="838"/>
      <c r="AB55" s="838"/>
      <c r="AC55" s="838"/>
      <c r="AD55" s="838"/>
      <c r="AE55" s="839"/>
      <c r="AF55" s="786"/>
      <c r="AG55" s="787"/>
      <c r="AH55" s="787"/>
      <c r="AI55" s="787"/>
      <c r="AJ55" s="788"/>
      <c r="AK55" s="841"/>
      <c r="AL55" s="838"/>
      <c r="AM55" s="838"/>
      <c r="AN55" s="838"/>
      <c r="AO55" s="838"/>
      <c r="AP55" s="838"/>
      <c r="AQ55" s="838"/>
      <c r="AR55" s="838"/>
      <c r="AS55" s="838"/>
      <c r="AT55" s="838"/>
      <c r="AU55" s="838"/>
      <c r="AV55" s="838"/>
      <c r="AW55" s="838"/>
      <c r="AX55" s="838"/>
      <c r="AY55" s="838"/>
      <c r="AZ55" s="840"/>
      <c r="BA55" s="840"/>
      <c r="BB55" s="840"/>
      <c r="BC55" s="840"/>
      <c r="BD55" s="840"/>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7"/>
      <c r="R56" s="838"/>
      <c r="S56" s="838"/>
      <c r="T56" s="838"/>
      <c r="U56" s="838"/>
      <c r="V56" s="838"/>
      <c r="W56" s="838"/>
      <c r="X56" s="838"/>
      <c r="Y56" s="838"/>
      <c r="Z56" s="838"/>
      <c r="AA56" s="838"/>
      <c r="AB56" s="838"/>
      <c r="AC56" s="838"/>
      <c r="AD56" s="838"/>
      <c r="AE56" s="839"/>
      <c r="AF56" s="786"/>
      <c r="AG56" s="787"/>
      <c r="AH56" s="787"/>
      <c r="AI56" s="787"/>
      <c r="AJ56" s="788"/>
      <c r="AK56" s="841"/>
      <c r="AL56" s="838"/>
      <c r="AM56" s="838"/>
      <c r="AN56" s="838"/>
      <c r="AO56" s="838"/>
      <c r="AP56" s="838"/>
      <c r="AQ56" s="838"/>
      <c r="AR56" s="838"/>
      <c r="AS56" s="838"/>
      <c r="AT56" s="838"/>
      <c r="AU56" s="838"/>
      <c r="AV56" s="838"/>
      <c r="AW56" s="838"/>
      <c r="AX56" s="838"/>
      <c r="AY56" s="838"/>
      <c r="AZ56" s="840"/>
      <c r="BA56" s="840"/>
      <c r="BB56" s="840"/>
      <c r="BC56" s="840"/>
      <c r="BD56" s="840"/>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7"/>
      <c r="R57" s="838"/>
      <c r="S57" s="838"/>
      <c r="T57" s="838"/>
      <c r="U57" s="838"/>
      <c r="V57" s="838"/>
      <c r="W57" s="838"/>
      <c r="X57" s="838"/>
      <c r="Y57" s="838"/>
      <c r="Z57" s="838"/>
      <c r="AA57" s="838"/>
      <c r="AB57" s="838"/>
      <c r="AC57" s="838"/>
      <c r="AD57" s="838"/>
      <c r="AE57" s="839"/>
      <c r="AF57" s="786"/>
      <c r="AG57" s="787"/>
      <c r="AH57" s="787"/>
      <c r="AI57" s="787"/>
      <c r="AJ57" s="788"/>
      <c r="AK57" s="841"/>
      <c r="AL57" s="838"/>
      <c r="AM57" s="838"/>
      <c r="AN57" s="838"/>
      <c r="AO57" s="838"/>
      <c r="AP57" s="838"/>
      <c r="AQ57" s="838"/>
      <c r="AR57" s="838"/>
      <c r="AS57" s="838"/>
      <c r="AT57" s="838"/>
      <c r="AU57" s="838"/>
      <c r="AV57" s="838"/>
      <c r="AW57" s="838"/>
      <c r="AX57" s="838"/>
      <c r="AY57" s="838"/>
      <c r="AZ57" s="840"/>
      <c r="BA57" s="840"/>
      <c r="BB57" s="840"/>
      <c r="BC57" s="840"/>
      <c r="BD57" s="840"/>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7"/>
      <c r="R58" s="838"/>
      <c r="S58" s="838"/>
      <c r="T58" s="838"/>
      <c r="U58" s="838"/>
      <c r="V58" s="838"/>
      <c r="W58" s="838"/>
      <c r="X58" s="838"/>
      <c r="Y58" s="838"/>
      <c r="Z58" s="838"/>
      <c r="AA58" s="838"/>
      <c r="AB58" s="838"/>
      <c r="AC58" s="838"/>
      <c r="AD58" s="838"/>
      <c r="AE58" s="839"/>
      <c r="AF58" s="786"/>
      <c r="AG58" s="787"/>
      <c r="AH58" s="787"/>
      <c r="AI58" s="787"/>
      <c r="AJ58" s="788"/>
      <c r="AK58" s="841"/>
      <c r="AL58" s="838"/>
      <c r="AM58" s="838"/>
      <c r="AN58" s="838"/>
      <c r="AO58" s="838"/>
      <c r="AP58" s="838"/>
      <c r="AQ58" s="838"/>
      <c r="AR58" s="838"/>
      <c r="AS58" s="838"/>
      <c r="AT58" s="838"/>
      <c r="AU58" s="838"/>
      <c r="AV58" s="838"/>
      <c r="AW58" s="838"/>
      <c r="AX58" s="838"/>
      <c r="AY58" s="838"/>
      <c r="AZ58" s="840"/>
      <c r="BA58" s="840"/>
      <c r="BB58" s="840"/>
      <c r="BC58" s="840"/>
      <c r="BD58" s="840"/>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7"/>
      <c r="R59" s="838"/>
      <c r="S59" s="838"/>
      <c r="T59" s="838"/>
      <c r="U59" s="838"/>
      <c r="V59" s="838"/>
      <c r="W59" s="838"/>
      <c r="X59" s="838"/>
      <c r="Y59" s="838"/>
      <c r="Z59" s="838"/>
      <c r="AA59" s="838"/>
      <c r="AB59" s="838"/>
      <c r="AC59" s="838"/>
      <c r="AD59" s="838"/>
      <c r="AE59" s="839"/>
      <c r="AF59" s="786"/>
      <c r="AG59" s="787"/>
      <c r="AH59" s="787"/>
      <c r="AI59" s="787"/>
      <c r="AJ59" s="788"/>
      <c r="AK59" s="841"/>
      <c r="AL59" s="838"/>
      <c r="AM59" s="838"/>
      <c r="AN59" s="838"/>
      <c r="AO59" s="838"/>
      <c r="AP59" s="838"/>
      <c r="AQ59" s="838"/>
      <c r="AR59" s="838"/>
      <c r="AS59" s="838"/>
      <c r="AT59" s="838"/>
      <c r="AU59" s="838"/>
      <c r="AV59" s="838"/>
      <c r="AW59" s="838"/>
      <c r="AX59" s="838"/>
      <c r="AY59" s="838"/>
      <c r="AZ59" s="840"/>
      <c r="BA59" s="840"/>
      <c r="BB59" s="840"/>
      <c r="BC59" s="840"/>
      <c r="BD59" s="840"/>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7"/>
      <c r="R60" s="838"/>
      <c r="S60" s="838"/>
      <c r="T60" s="838"/>
      <c r="U60" s="838"/>
      <c r="V60" s="838"/>
      <c r="W60" s="838"/>
      <c r="X60" s="838"/>
      <c r="Y60" s="838"/>
      <c r="Z60" s="838"/>
      <c r="AA60" s="838"/>
      <c r="AB60" s="838"/>
      <c r="AC60" s="838"/>
      <c r="AD60" s="838"/>
      <c r="AE60" s="839"/>
      <c r="AF60" s="786"/>
      <c r="AG60" s="787"/>
      <c r="AH60" s="787"/>
      <c r="AI60" s="787"/>
      <c r="AJ60" s="788"/>
      <c r="AK60" s="841"/>
      <c r="AL60" s="838"/>
      <c r="AM60" s="838"/>
      <c r="AN60" s="838"/>
      <c r="AO60" s="838"/>
      <c r="AP60" s="838"/>
      <c r="AQ60" s="838"/>
      <c r="AR60" s="838"/>
      <c r="AS60" s="838"/>
      <c r="AT60" s="838"/>
      <c r="AU60" s="838"/>
      <c r="AV60" s="838"/>
      <c r="AW60" s="838"/>
      <c r="AX60" s="838"/>
      <c r="AY60" s="838"/>
      <c r="AZ60" s="840"/>
      <c r="BA60" s="840"/>
      <c r="BB60" s="840"/>
      <c r="BC60" s="840"/>
      <c r="BD60" s="840"/>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7"/>
      <c r="R61" s="838"/>
      <c r="S61" s="838"/>
      <c r="T61" s="838"/>
      <c r="U61" s="838"/>
      <c r="V61" s="838"/>
      <c r="W61" s="838"/>
      <c r="X61" s="838"/>
      <c r="Y61" s="838"/>
      <c r="Z61" s="838"/>
      <c r="AA61" s="838"/>
      <c r="AB61" s="838"/>
      <c r="AC61" s="838"/>
      <c r="AD61" s="838"/>
      <c r="AE61" s="839"/>
      <c r="AF61" s="786"/>
      <c r="AG61" s="787"/>
      <c r="AH61" s="787"/>
      <c r="AI61" s="787"/>
      <c r="AJ61" s="788"/>
      <c r="AK61" s="841"/>
      <c r="AL61" s="838"/>
      <c r="AM61" s="838"/>
      <c r="AN61" s="838"/>
      <c r="AO61" s="838"/>
      <c r="AP61" s="838"/>
      <c r="AQ61" s="838"/>
      <c r="AR61" s="838"/>
      <c r="AS61" s="838"/>
      <c r="AT61" s="838"/>
      <c r="AU61" s="838"/>
      <c r="AV61" s="838"/>
      <c r="AW61" s="838"/>
      <c r="AX61" s="838"/>
      <c r="AY61" s="838"/>
      <c r="AZ61" s="840"/>
      <c r="BA61" s="840"/>
      <c r="BB61" s="840"/>
      <c r="BC61" s="840"/>
      <c r="BD61" s="840"/>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7"/>
      <c r="R62" s="838"/>
      <c r="S62" s="838"/>
      <c r="T62" s="838"/>
      <c r="U62" s="838"/>
      <c r="V62" s="838"/>
      <c r="W62" s="838"/>
      <c r="X62" s="838"/>
      <c r="Y62" s="838"/>
      <c r="Z62" s="838"/>
      <c r="AA62" s="838"/>
      <c r="AB62" s="838"/>
      <c r="AC62" s="838"/>
      <c r="AD62" s="838"/>
      <c r="AE62" s="839"/>
      <c r="AF62" s="786"/>
      <c r="AG62" s="787"/>
      <c r="AH62" s="787"/>
      <c r="AI62" s="787"/>
      <c r="AJ62" s="788"/>
      <c r="AK62" s="841"/>
      <c r="AL62" s="838"/>
      <c r="AM62" s="838"/>
      <c r="AN62" s="838"/>
      <c r="AO62" s="838"/>
      <c r="AP62" s="838"/>
      <c r="AQ62" s="838"/>
      <c r="AR62" s="838"/>
      <c r="AS62" s="838"/>
      <c r="AT62" s="838"/>
      <c r="AU62" s="838"/>
      <c r="AV62" s="838"/>
      <c r="AW62" s="838"/>
      <c r="AX62" s="838"/>
      <c r="AY62" s="838"/>
      <c r="AZ62" s="840"/>
      <c r="BA62" s="840"/>
      <c r="BB62" s="840"/>
      <c r="BC62" s="840"/>
      <c r="BD62" s="840"/>
      <c r="BE62" s="832"/>
      <c r="BF62" s="832"/>
      <c r="BG62" s="832"/>
      <c r="BH62" s="832"/>
      <c r="BI62" s="833"/>
      <c r="BJ62" s="849" t="s">
        <v>398</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377</v>
      </c>
      <c r="B63" s="789" t="s">
        <v>399</v>
      </c>
      <c r="C63" s="790"/>
      <c r="D63" s="790"/>
      <c r="E63" s="790"/>
      <c r="F63" s="790"/>
      <c r="G63" s="790"/>
      <c r="H63" s="790"/>
      <c r="I63" s="790"/>
      <c r="J63" s="790"/>
      <c r="K63" s="790"/>
      <c r="L63" s="790"/>
      <c r="M63" s="790"/>
      <c r="N63" s="790"/>
      <c r="O63" s="790"/>
      <c r="P63" s="791"/>
      <c r="Q63" s="842"/>
      <c r="R63" s="843"/>
      <c r="S63" s="843"/>
      <c r="T63" s="843"/>
      <c r="U63" s="843"/>
      <c r="V63" s="843"/>
      <c r="W63" s="843"/>
      <c r="X63" s="843"/>
      <c r="Y63" s="843"/>
      <c r="Z63" s="843"/>
      <c r="AA63" s="843"/>
      <c r="AB63" s="843"/>
      <c r="AC63" s="843"/>
      <c r="AD63" s="843"/>
      <c r="AE63" s="844"/>
      <c r="AF63" s="845">
        <v>2190</v>
      </c>
      <c r="AG63" s="846"/>
      <c r="AH63" s="846"/>
      <c r="AI63" s="846"/>
      <c r="AJ63" s="847"/>
      <c r="AK63" s="848"/>
      <c r="AL63" s="843"/>
      <c r="AM63" s="843"/>
      <c r="AN63" s="843"/>
      <c r="AO63" s="843"/>
      <c r="AP63" s="846">
        <v>12765</v>
      </c>
      <c r="AQ63" s="846"/>
      <c r="AR63" s="846"/>
      <c r="AS63" s="846"/>
      <c r="AT63" s="846"/>
      <c r="AU63" s="846">
        <v>5890</v>
      </c>
      <c r="AV63" s="846"/>
      <c r="AW63" s="846"/>
      <c r="AX63" s="846"/>
      <c r="AY63" s="846"/>
      <c r="AZ63" s="850"/>
      <c r="BA63" s="850"/>
      <c r="BB63" s="850"/>
      <c r="BC63" s="850"/>
      <c r="BD63" s="850"/>
      <c r="BE63" s="851"/>
      <c r="BF63" s="851"/>
      <c r="BG63" s="851"/>
      <c r="BH63" s="851"/>
      <c r="BI63" s="852"/>
      <c r="BJ63" s="853" t="s">
        <v>122</v>
      </c>
      <c r="BK63" s="854"/>
      <c r="BL63" s="854"/>
      <c r="BM63" s="854"/>
      <c r="BN63" s="855"/>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401</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6" t="s">
        <v>384</v>
      </c>
      <c r="AG66" s="815"/>
      <c r="AH66" s="815"/>
      <c r="AI66" s="815"/>
      <c r="AJ66" s="857"/>
      <c r="AK66" s="733" t="s">
        <v>385</v>
      </c>
      <c r="AL66" s="728"/>
      <c r="AM66" s="728"/>
      <c r="AN66" s="728"/>
      <c r="AO66" s="729"/>
      <c r="AP66" s="733" t="s">
        <v>386</v>
      </c>
      <c r="AQ66" s="734"/>
      <c r="AR66" s="734"/>
      <c r="AS66" s="734"/>
      <c r="AT66" s="735"/>
      <c r="AU66" s="733" t="s">
        <v>402</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61"/>
      <c r="BT66" s="862"/>
      <c r="BU66" s="862"/>
      <c r="BV66" s="862"/>
      <c r="BW66" s="862"/>
      <c r="BX66" s="862"/>
      <c r="BY66" s="862"/>
      <c r="BZ66" s="862"/>
      <c r="CA66" s="862"/>
      <c r="CB66" s="862"/>
      <c r="CC66" s="862"/>
      <c r="CD66" s="862"/>
      <c r="CE66" s="862"/>
      <c r="CF66" s="862"/>
      <c r="CG66" s="867"/>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1"/>
      <c r="DW66" s="862"/>
      <c r="DX66" s="862"/>
      <c r="DY66" s="862"/>
      <c r="DZ66" s="863"/>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8"/>
      <c r="AG67" s="818"/>
      <c r="AH67" s="818"/>
      <c r="AI67" s="818"/>
      <c r="AJ67" s="859"/>
      <c r="AK67" s="860"/>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1"/>
      <c r="BT67" s="862"/>
      <c r="BU67" s="862"/>
      <c r="BV67" s="862"/>
      <c r="BW67" s="862"/>
      <c r="BX67" s="862"/>
      <c r="BY67" s="862"/>
      <c r="BZ67" s="862"/>
      <c r="CA67" s="862"/>
      <c r="CB67" s="862"/>
      <c r="CC67" s="862"/>
      <c r="CD67" s="862"/>
      <c r="CE67" s="862"/>
      <c r="CF67" s="862"/>
      <c r="CG67" s="867"/>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1"/>
      <c r="DW67" s="862"/>
      <c r="DX67" s="862"/>
      <c r="DY67" s="862"/>
      <c r="DZ67" s="863"/>
      <c r="EA67" s="230"/>
    </row>
    <row r="68" spans="1:131" ht="26.25" customHeight="1" thickTop="1" x14ac:dyDescent="0.15">
      <c r="A68" s="236">
        <v>1</v>
      </c>
      <c r="B68" s="871" t="s">
        <v>556</v>
      </c>
      <c r="C68" s="872"/>
      <c r="D68" s="872"/>
      <c r="E68" s="872"/>
      <c r="F68" s="872"/>
      <c r="G68" s="872"/>
      <c r="H68" s="872"/>
      <c r="I68" s="872"/>
      <c r="J68" s="872"/>
      <c r="K68" s="872"/>
      <c r="L68" s="872"/>
      <c r="M68" s="872"/>
      <c r="N68" s="872"/>
      <c r="O68" s="872"/>
      <c r="P68" s="873"/>
      <c r="Q68" s="874">
        <v>5250</v>
      </c>
      <c r="R68" s="868"/>
      <c r="S68" s="868"/>
      <c r="T68" s="868"/>
      <c r="U68" s="868"/>
      <c r="V68" s="868">
        <v>5104</v>
      </c>
      <c r="W68" s="868"/>
      <c r="X68" s="868"/>
      <c r="Y68" s="868"/>
      <c r="Z68" s="868"/>
      <c r="AA68" s="868">
        <v>146</v>
      </c>
      <c r="AB68" s="868"/>
      <c r="AC68" s="868"/>
      <c r="AD68" s="868"/>
      <c r="AE68" s="868"/>
      <c r="AF68" s="868">
        <v>146</v>
      </c>
      <c r="AG68" s="868"/>
      <c r="AH68" s="868"/>
      <c r="AI68" s="868"/>
      <c r="AJ68" s="868"/>
      <c r="AK68" s="868">
        <v>2418</v>
      </c>
      <c r="AL68" s="868"/>
      <c r="AM68" s="868"/>
      <c r="AN68" s="868"/>
      <c r="AO68" s="868"/>
      <c r="AP68" s="868" t="s">
        <v>552</v>
      </c>
      <c r="AQ68" s="868"/>
      <c r="AR68" s="868"/>
      <c r="AS68" s="868"/>
      <c r="AT68" s="868"/>
      <c r="AU68" s="868" t="s">
        <v>552</v>
      </c>
      <c r="AV68" s="868"/>
      <c r="AW68" s="868"/>
      <c r="AX68" s="868"/>
      <c r="AY68" s="868"/>
      <c r="AZ68" s="869"/>
      <c r="BA68" s="869"/>
      <c r="BB68" s="869"/>
      <c r="BC68" s="869"/>
      <c r="BD68" s="870"/>
      <c r="BE68" s="241"/>
      <c r="BF68" s="241"/>
      <c r="BG68" s="241"/>
      <c r="BH68" s="241"/>
      <c r="BI68" s="241"/>
      <c r="BJ68" s="241"/>
      <c r="BK68" s="241"/>
      <c r="BL68" s="241"/>
      <c r="BM68" s="241"/>
      <c r="BN68" s="241"/>
      <c r="BO68" s="241"/>
      <c r="BP68" s="241"/>
      <c r="BQ68" s="238">
        <v>62</v>
      </c>
      <c r="BR68" s="243"/>
      <c r="BS68" s="861"/>
      <c r="BT68" s="862"/>
      <c r="BU68" s="862"/>
      <c r="BV68" s="862"/>
      <c r="BW68" s="862"/>
      <c r="BX68" s="862"/>
      <c r="BY68" s="862"/>
      <c r="BZ68" s="862"/>
      <c r="CA68" s="862"/>
      <c r="CB68" s="862"/>
      <c r="CC68" s="862"/>
      <c r="CD68" s="862"/>
      <c r="CE68" s="862"/>
      <c r="CF68" s="862"/>
      <c r="CG68" s="867"/>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1"/>
      <c r="DW68" s="862"/>
      <c r="DX68" s="862"/>
      <c r="DY68" s="862"/>
      <c r="DZ68" s="863"/>
      <c r="EA68" s="230"/>
    </row>
    <row r="69" spans="1:131" ht="26.25" customHeight="1" x14ac:dyDescent="0.15">
      <c r="A69" s="238">
        <v>2</v>
      </c>
      <c r="B69" s="875" t="s">
        <v>553</v>
      </c>
      <c r="C69" s="876"/>
      <c r="D69" s="876"/>
      <c r="E69" s="876"/>
      <c r="F69" s="876"/>
      <c r="G69" s="876"/>
      <c r="H69" s="876"/>
      <c r="I69" s="876"/>
      <c r="J69" s="876"/>
      <c r="K69" s="876"/>
      <c r="L69" s="876"/>
      <c r="M69" s="876"/>
      <c r="N69" s="876"/>
      <c r="O69" s="876"/>
      <c r="P69" s="877"/>
      <c r="Q69" s="878">
        <v>1339</v>
      </c>
      <c r="R69" s="830"/>
      <c r="S69" s="830"/>
      <c r="T69" s="830"/>
      <c r="U69" s="830"/>
      <c r="V69" s="830">
        <v>1139</v>
      </c>
      <c r="W69" s="830"/>
      <c r="X69" s="830"/>
      <c r="Y69" s="830"/>
      <c r="Z69" s="830"/>
      <c r="AA69" s="830">
        <v>200</v>
      </c>
      <c r="AB69" s="830"/>
      <c r="AC69" s="830"/>
      <c r="AD69" s="830"/>
      <c r="AE69" s="830"/>
      <c r="AF69" s="830">
        <v>17</v>
      </c>
      <c r="AG69" s="830"/>
      <c r="AH69" s="830"/>
      <c r="AI69" s="830"/>
      <c r="AJ69" s="830"/>
      <c r="AK69" s="830" t="s">
        <v>552</v>
      </c>
      <c r="AL69" s="830"/>
      <c r="AM69" s="830"/>
      <c r="AN69" s="830"/>
      <c r="AO69" s="830"/>
      <c r="AP69" s="830">
        <v>14938</v>
      </c>
      <c r="AQ69" s="830"/>
      <c r="AR69" s="830"/>
      <c r="AS69" s="830"/>
      <c r="AT69" s="830"/>
      <c r="AU69" s="830">
        <v>6316</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61"/>
      <c r="BT69" s="862"/>
      <c r="BU69" s="862"/>
      <c r="BV69" s="862"/>
      <c r="BW69" s="862"/>
      <c r="BX69" s="862"/>
      <c r="BY69" s="862"/>
      <c r="BZ69" s="862"/>
      <c r="CA69" s="862"/>
      <c r="CB69" s="862"/>
      <c r="CC69" s="862"/>
      <c r="CD69" s="862"/>
      <c r="CE69" s="862"/>
      <c r="CF69" s="862"/>
      <c r="CG69" s="867"/>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1"/>
      <c r="DW69" s="862"/>
      <c r="DX69" s="862"/>
      <c r="DY69" s="862"/>
      <c r="DZ69" s="863"/>
      <c r="EA69" s="230"/>
    </row>
    <row r="70" spans="1:131" ht="26.25" customHeight="1" x14ac:dyDescent="0.15">
      <c r="A70" s="238">
        <v>3</v>
      </c>
      <c r="B70" s="875" t="s">
        <v>557</v>
      </c>
      <c r="C70" s="876"/>
      <c r="D70" s="876"/>
      <c r="E70" s="876"/>
      <c r="F70" s="876"/>
      <c r="G70" s="876"/>
      <c r="H70" s="876"/>
      <c r="I70" s="876"/>
      <c r="J70" s="876"/>
      <c r="K70" s="876"/>
      <c r="L70" s="876"/>
      <c r="M70" s="876"/>
      <c r="N70" s="876"/>
      <c r="O70" s="876"/>
      <c r="P70" s="877"/>
      <c r="Q70" s="878">
        <v>5469</v>
      </c>
      <c r="R70" s="830"/>
      <c r="S70" s="830"/>
      <c r="T70" s="830"/>
      <c r="U70" s="830"/>
      <c r="V70" s="830">
        <v>5217</v>
      </c>
      <c r="W70" s="830"/>
      <c r="X70" s="830"/>
      <c r="Y70" s="830"/>
      <c r="Z70" s="830"/>
      <c r="AA70" s="830">
        <v>252</v>
      </c>
      <c r="AB70" s="830"/>
      <c r="AC70" s="830"/>
      <c r="AD70" s="830"/>
      <c r="AE70" s="830"/>
      <c r="AF70" s="830">
        <v>252</v>
      </c>
      <c r="AG70" s="830"/>
      <c r="AH70" s="830"/>
      <c r="AI70" s="830"/>
      <c r="AJ70" s="830"/>
      <c r="AK70" s="830">
        <v>121</v>
      </c>
      <c r="AL70" s="830"/>
      <c r="AM70" s="830"/>
      <c r="AN70" s="830"/>
      <c r="AO70" s="830"/>
      <c r="AP70" s="830">
        <v>7216</v>
      </c>
      <c r="AQ70" s="830"/>
      <c r="AR70" s="830"/>
      <c r="AS70" s="830"/>
      <c r="AT70" s="830"/>
      <c r="AU70" s="830">
        <v>2735</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61"/>
      <c r="BT70" s="862"/>
      <c r="BU70" s="862"/>
      <c r="BV70" s="862"/>
      <c r="BW70" s="862"/>
      <c r="BX70" s="862"/>
      <c r="BY70" s="862"/>
      <c r="BZ70" s="862"/>
      <c r="CA70" s="862"/>
      <c r="CB70" s="862"/>
      <c r="CC70" s="862"/>
      <c r="CD70" s="862"/>
      <c r="CE70" s="862"/>
      <c r="CF70" s="862"/>
      <c r="CG70" s="867"/>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1"/>
      <c r="DW70" s="862"/>
      <c r="DX70" s="862"/>
      <c r="DY70" s="862"/>
      <c r="DZ70" s="863"/>
      <c r="EA70" s="230"/>
    </row>
    <row r="71" spans="1:131" ht="26.25" customHeight="1" x14ac:dyDescent="0.15">
      <c r="A71" s="238">
        <v>4</v>
      </c>
      <c r="B71" s="875" t="s">
        <v>554</v>
      </c>
      <c r="C71" s="876"/>
      <c r="D71" s="876"/>
      <c r="E71" s="876"/>
      <c r="F71" s="876"/>
      <c r="G71" s="876"/>
      <c r="H71" s="876"/>
      <c r="I71" s="876"/>
      <c r="J71" s="876"/>
      <c r="K71" s="876"/>
      <c r="L71" s="876"/>
      <c r="M71" s="876"/>
      <c r="N71" s="876"/>
      <c r="O71" s="876"/>
      <c r="P71" s="877"/>
      <c r="Q71" s="878">
        <v>270</v>
      </c>
      <c r="R71" s="830"/>
      <c r="S71" s="830"/>
      <c r="T71" s="830"/>
      <c r="U71" s="830"/>
      <c r="V71" s="830">
        <v>247</v>
      </c>
      <c r="W71" s="830"/>
      <c r="X71" s="830"/>
      <c r="Y71" s="830"/>
      <c r="Z71" s="830"/>
      <c r="AA71" s="830">
        <v>23</v>
      </c>
      <c r="AB71" s="830"/>
      <c r="AC71" s="830"/>
      <c r="AD71" s="830"/>
      <c r="AE71" s="830"/>
      <c r="AF71" s="830">
        <v>23</v>
      </c>
      <c r="AG71" s="830"/>
      <c r="AH71" s="830"/>
      <c r="AI71" s="830"/>
      <c r="AJ71" s="830"/>
      <c r="AK71" s="830" t="s">
        <v>552</v>
      </c>
      <c r="AL71" s="830"/>
      <c r="AM71" s="830"/>
      <c r="AN71" s="830"/>
      <c r="AO71" s="830"/>
      <c r="AP71" s="830" t="s">
        <v>552</v>
      </c>
      <c r="AQ71" s="830"/>
      <c r="AR71" s="830"/>
      <c r="AS71" s="830"/>
      <c r="AT71" s="830"/>
      <c r="AU71" s="830" t="s">
        <v>552</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61"/>
      <c r="BT71" s="862"/>
      <c r="BU71" s="862"/>
      <c r="BV71" s="862"/>
      <c r="BW71" s="862"/>
      <c r="BX71" s="862"/>
      <c r="BY71" s="862"/>
      <c r="BZ71" s="862"/>
      <c r="CA71" s="862"/>
      <c r="CB71" s="862"/>
      <c r="CC71" s="862"/>
      <c r="CD71" s="862"/>
      <c r="CE71" s="862"/>
      <c r="CF71" s="862"/>
      <c r="CG71" s="867"/>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1"/>
      <c r="DW71" s="862"/>
      <c r="DX71" s="862"/>
      <c r="DY71" s="862"/>
      <c r="DZ71" s="863"/>
      <c r="EA71" s="230"/>
    </row>
    <row r="72" spans="1:131" ht="26.25" customHeight="1" x14ac:dyDescent="0.15">
      <c r="A72" s="238">
        <v>5</v>
      </c>
      <c r="B72" s="875" t="s">
        <v>555</v>
      </c>
      <c r="C72" s="876"/>
      <c r="D72" s="876"/>
      <c r="E72" s="876"/>
      <c r="F72" s="876"/>
      <c r="G72" s="876"/>
      <c r="H72" s="876"/>
      <c r="I72" s="876"/>
      <c r="J72" s="876"/>
      <c r="K72" s="876"/>
      <c r="L72" s="876"/>
      <c r="M72" s="876"/>
      <c r="N72" s="876"/>
      <c r="O72" s="876"/>
      <c r="P72" s="877"/>
      <c r="Q72" s="878">
        <v>315636</v>
      </c>
      <c r="R72" s="830"/>
      <c r="S72" s="830"/>
      <c r="T72" s="830"/>
      <c r="U72" s="830"/>
      <c r="V72" s="830">
        <v>306127</v>
      </c>
      <c r="W72" s="830"/>
      <c r="X72" s="830"/>
      <c r="Y72" s="830"/>
      <c r="Z72" s="830"/>
      <c r="AA72" s="830">
        <v>9509</v>
      </c>
      <c r="AB72" s="830"/>
      <c r="AC72" s="830"/>
      <c r="AD72" s="830"/>
      <c r="AE72" s="830"/>
      <c r="AF72" s="830">
        <v>6033</v>
      </c>
      <c r="AG72" s="830"/>
      <c r="AH72" s="830"/>
      <c r="AI72" s="830"/>
      <c r="AJ72" s="830"/>
      <c r="AK72" s="830" t="s">
        <v>552</v>
      </c>
      <c r="AL72" s="830"/>
      <c r="AM72" s="830"/>
      <c r="AN72" s="830"/>
      <c r="AO72" s="830"/>
      <c r="AP72" s="830" t="s">
        <v>552</v>
      </c>
      <c r="AQ72" s="830"/>
      <c r="AR72" s="830"/>
      <c r="AS72" s="830"/>
      <c r="AT72" s="830"/>
      <c r="AU72" s="830" t="s">
        <v>552</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61"/>
      <c r="BT72" s="862"/>
      <c r="BU72" s="862"/>
      <c r="BV72" s="862"/>
      <c r="BW72" s="862"/>
      <c r="BX72" s="862"/>
      <c r="BY72" s="862"/>
      <c r="BZ72" s="862"/>
      <c r="CA72" s="862"/>
      <c r="CB72" s="862"/>
      <c r="CC72" s="862"/>
      <c r="CD72" s="862"/>
      <c r="CE72" s="862"/>
      <c r="CF72" s="862"/>
      <c r="CG72" s="867"/>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1"/>
      <c r="DW72" s="862"/>
      <c r="DX72" s="862"/>
      <c r="DY72" s="862"/>
      <c r="DZ72" s="863"/>
      <c r="EA72" s="230"/>
    </row>
    <row r="73" spans="1:131" ht="26.25" customHeight="1" x14ac:dyDescent="0.15">
      <c r="A73" s="238">
        <v>6</v>
      </c>
      <c r="B73" s="875"/>
      <c r="C73" s="876"/>
      <c r="D73" s="876"/>
      <c r="E73" s="876"/>
      <c r="F73" s="876"/>
      <c r="G73" s="876"/>
      <c r="H73" s="876"/>
      <c r="I73" s="876"/>
      <c r="J73" s="876"/>
      <c r="K73" s="876"/>
      <c r="L73" s="876"/>
      <c r="M73" s="876"/>
      <c r="N73" s="876"/>
      <c r="O73" s="876"/>
      <c r="P73" s="877"/>
      <c r="Q73" s="878"/>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61"/>
      <c r="BT73" s="862"/>
      <c r="BU73" s="862"/>
      <c r="BV73" s="862"/>
      <c r="BW73" s="862"/>
      <c r="BX73" s="862"/>
      <c r="BY73" s="862"/>
      <c r="BZ73" s="862"/>
      <c r="CA73" s="862"/>
      <c r="CB73" s="862"/>
      <c r="CC73" s="862"/>
      <c r="CD73" s="862"/>
      <c r="CE73" s="862"/>
      <c r="CF73" s="862"/>
      <c r="CG73" s="867"/>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1"/>
      <c r="DW73" s="862"/>
      <c r="DX73" s="862"/>
      <c r="DY73" s="862"/>
      <c r="DZ73" s="863"/>
      <c r="EA73" s="230"/>
    </row>
    <row r="74" spans="1:131" ht="26.25" customHeight="1" x14ac:dyDescent="0.15">
      <c r="A74" s="238">
        <v>7</v>
      </c>
      <c r="B74" s="875"/>
      <c r="C74" s="876"/>
      <c r="D74" s="876"/>
      <c r="E74" s="876"/>
      <c r="F74" s="876"/>
      <c r="G74" s="876"/>
      <c r="H74" s="876"/>
      <c r="I74" s="876"/>
      <c r="J74" s="876"/>
      <c r="K74" s="876"/>
      <c r="L74" s="876"/>
      <c r="M74" s="876"/>
      <c r="N74" s="876"/>
      <c r="O74" s="876"/>
      <c r="P74" s="877"/>
      <c r="Q74" s="878"/>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61"/>
      <c r="BT74" s="862"/>
      <c r="BU74" s="862"/>
      <c r="BV74" s="862"/>
      <c r="BW74" s="862"/>
      <c r="BX74" s="862"/>
      <c r="BY74" s="862"/>
      <c r="BZ74" s="862"/>
      <c r="CA74" s="862"/>
      <c r="CB74" s="862"/>
      <c r="CC74" s="862"/>
      <c r="CD74" s="862"/>
      <c r="CE74" s="862"/>
      <c r="CF74" s="862"/>
      <c r="CG74" s="867"/>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1"/>
      <c r="DW74" s="862"/>
      <c r="DX74" s="862"/>
      <c r="DY74" s="862"/>
      <c r="DZ74" s="863"/>
      <c r="EA74" s="230"/>
    </row>
    <row r="75" spans="1:131" ht="26.25" customHeight="1" x14ac:dyDescent="0.15">
      <c r="A75" s="238">
        <v>8</v>
      </c>
      <c r="B75" s="875"/>
      <c r="C75" s="876"/>
      <c r="D75" s="876"/>
      <c r="E75" s="876"/>
      <c r="F75" s="876"/>
      <c r="G75" s="876"/>
      <c r="H75" s="876"/>
      <c r="I75" s="876"/>
      <c r="J75" s="876"/>
      <c r="K75" s="876"/>
      <c r="L75" s="876"/>
      <c r="M75" s="876"/>
      <c r="N75" s="876"/>
      <c r="O75" s="876"/>
      <c r="P75" s="877"/>
      <c r="Q75" s="879"/>
      <c r="R75" s="836"/>
      <c r="S75" s="836"/>
      <c r="T75" s="836"/>
      <c r="U75" s="834"/>
      <c r="V75" s="835"/>
      <c r="W75" s="836"/>
      <c r="X75" s="836"/>
      <c r="Y75" s="836"/>
      <c r="Z75" s="834"/>
      <c r="AA75" s="835"/>
      <c r="AB75" s="836"/>
      <c r="AC75" s="836"/>
      <c r="AD75" s="836"/>
      <c r="AE75" s="834"/>
      <c r="AF75" s="835"/>
      <c r="AG75" s="836"/>
      <c r="AH75" s="836"/>
      <c r="AI75" s="836"/>
      <c r="AJ75" s="834"/>
      <c r="AK75" s="835"/>
      <c r="AL75" s="836"/>
      <c r="AM75" s="836"/>
      <c r="AN75" s="836"/>
      <c r="AO75" s="834"/>
      <c r="AP75" s="835"/>
      <c r="AQ75" s="836"/>
      <c r="AR75" s="836"/>
      <c r="AS75" s="836"/>
      <c r="AT75" s="834"/>
      <c r="AU75" s="835"/>
      <c r="AV75" s="836"/>
      <c r="AW75" s="836"/>
      <c r="AX75" s="836"/>
      <c r="AY75" s="834"/>
      <c r="AZ75" s="832"/>
      <c r="BA75" s="832"/>
      <c r="BB75" s="832"/>
      <c r="BC75" s="832"/>
      <c r="BD75" s="833"/>
      <c r="BE75" s="241"/>
      <c r="BF75" s="241"/>
      <c r="BG75" s="241"/>
      <c r="BH75" s="241"/>
      <c r="BI75" s="241"/>
      <c r="BJ75" s="241"/>
      <c r="BK75" s="241"/>
      <c r="BL75" s="241"/>
      <c r="BM75" s="241"/>
      <c r="BN75" s="241"/>
      <c r="BO75" s="241"/>
      <c r="BP75" s="241"/>
      <c r="BQ75" s="238">
        <v>69</v>
      </c>
      <c r="BR75" s="243"/>
      <c r="BS75" s="861"/>
      <c r="BT75" s="862"/>
      <c r="BU75" s="862"/>
      <c r="BV75" s="862"/>
      <c r="BW75" s="862"/>
      <c r="BX75" s="862"/>
      <c r="BY75" s="862"/>
      <c r="BZ75" s="862"/>
      <c r="CA75" s="862"/>
      <c r="CB75" s="862"/>
      <c r="CC75" s="862"/>
      <c r="CD75" s="862"/>
      <c r="CE75" s="862"/>
      <c r="CF75" s="862"/>
      <c r="CG75" s="867"/>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1"/>
      <c r="DW75" s="862"/>
      <c r="DX75" s="862"/>
      <c r="DY75" s="862"/>
      <c r="DZ75" s="863"/>
      <c r="EA75" s="230"/>
    </row>
    <row r="76" spans="1:131" ht="26.25" customHeight="1" x14ac:dyDescent="0.15">
      <c r="A76" s="238">
        <v>9</v>
      </c>
      <c r="B76" s="875"/>
      <c r="C76" s="876"/>
      <c r="D76" s="876"/>
      <c r="E76" s="876"/>
      <c r="F76" s="876"/>
      <c r="G76" s="876"/>
      <c r="H76" s="876"/>
      <c r="I76" s="876"/>
      <c r="J76" s="876"/>
      <c r="K76" s="876"/>
      <c r="L76" s="876"/>
      <c r="M76" s="876"/>
      <c r="N76" s="876"/>
      <c r="O76" s="876"/>
      <c r="P76" s="877"/>
      <c r="Q76" s="879"/>
      <c r="R76" s="836"/>
      <c r="S76" s="836"/>
      <c r="T76" s="836"/>
      <c r="U76" s="834"/>
      <c r="V76" s="835"/>
      <c r="W76" s="836"/>
      <c r="X76" s="836"/>
      <c r="Y76" s="836"/>
      <c r="Z76" s="834"/>
      <c r="AA76" s="835"/>
      <c r="AB76" s="836"/>
      <c r="AC76" s="836"/>
      <c r="AD76" s="836"/>
      <c r="AE76" s="834"/>
      <c r="AF76" s="835"/>
      <c r="AG76" s="836"/>
      <c r="AH76" s="836"/>
      <c r="AI76" s="836"/>
      <c r="AJ76" s="834"/>
      <c r="AK76" s="835"/>
      <c r="AL76" s="836"/>
      <c r="AM76" s="836"/>
      <c r="AN76" s="836"/>
      <c r="AO76" s="834"/>
      <c r="AP76" s="835"/>
      <c r="AQ76" s="836"/>
      <c r="AR76" s="836"/>
      <c r="AS76" s="836"/>
      <c r="AT76" s="834"/>
      <c r="AU76" s="835"/>
      <c r="AV76" s="836"/>
      <c r="AW76" s="836"/>
      <c r="AX76" s="836"/>
      <c r="AY76" s="834"/>
      <c r="AZ76" s="832"/>
      <c r="BA76" s="832"/>
      <c r="BB76" s="832"/>
      <c r="BC76" s="832"/>
      <c r="BD76" s="833"/>
      <c r="BE76" s="241"/>
      <c r="BF76" s="241"/>
      <c r="BG76" s="241"/>
      <c r="BH76" s="241"/>
      <c r="BI76" s="241"/>
      <c r="BJ76" s="241"/>
      <c r="BK76" s="241"/>
      <c r="BL76" s="241"/>
      <c r="BM76" s="241"/>
      <c r="BN76" s="241"/>
      <c r="BO76" s="241"/>
      <c r="BP76" s="241"/>
      <c r="BQ76" s="238">
        <v>70</v>
      </c>
      <c r="BR76" s="243"/>
      <c r="BS76" s="861"/>
      <c r="BT76" s="862"/>
      <c r="BU76" s="862"/>
      <c r="BV76" s="862"/>
      <c r="BW76" s="862"/>
      <c r="BX76" s="862"/>
      <c r="BY76" s="862"/>
      <c r="BZ76" s="862"/>
      <c r="CA76" s="862"/>
      <c r="CB76" s="862"/>
      <c r="CC76" s="862"/>
      <c r="CD76" s="862"/>
      <c r="CE76" s="862"/>
      <c r="CF76" s="862"/>
      <c r="CG76" s="867"/>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1"/>
      <c r="DW76" s="862"/>
      <c r="DX76" s="862"/>
      <c r="DY76" s="862"/>
      <c r="DZ76" s="863"/>
      <c r="EA76" s="230"/>
    </row>
    <row r="77" spans="1:131" ht="26.25" customHeight="1" x14ac:dyDescent="0.15">
      <c r="A77" s="238">
        <v>10</v>
      </c>
      <c r="B77" s="875"/>
      <c r="C77" s="876"/>
      <c r="D77" s="876"/>
      <c r="E77" s="876"/>
      <c r="F77" s="876"/>
      <c r="G77" s="876"/>
      <c r="H77" s="876"/>
      <c r="I77" s="876"/>
      <c r="J77" s="876"/>
      <c r="K77" s="876"/>
      <c r="L77" s="876"/>
      <c r="M77" s="876"/>
      <c r="N77" s="876"/>
      <c r="O77" s="876"/>
      <c r="P77" s="877"/>
      <c r="Q77" s="879"/>
      <c r="R77" s="836"/>
      <c r="S77" s="836"/>
      <c r="T77" s="836"/>
      <c r="U77" s="834"/>
      <c r="V77" s="835"/>
      <c r="W77" s="836"/>
      <c r="X77" s="836"/>
      <c r="Y77" s="836"/>
      <c r="Z77" s="834"/>
      <c r="AA77" s="835"/>
      <c r="AB77" s="836"/>
      <c r="AC77" s="836"/>
      <c r="AD77" s="836"/>
      <c r="AE77" s="834"/>
      <c r="AF77" s="835"/>
      <c r="AG77" s="836"/>
      <c r="AH77" s="836"/>
      <c r="AI77" s="836"/>
      <c r="AJ77" s="834"/>
      <c r="AK77" s="835"/>
      <c r="AL77" s="836"/>
      <c r="AM77" s="836"/>
      <c r="AN77" s="836"/>
      <c r="AO77" s="834"/>
      <c r="AP77" s="835"/>
      <c r="AQ77" s="836"/>
      <c r="AR77" s="836"/>
      <c r="AS77" s="836"/>
      <c r="AT77" s="834"/>
      <c r="AU77" s="835"/>
      <c r="AV77" s="836"/>
      <c r="AW77" s="836"/>
      <c r="AX77" s="836"/>
      <c r="AY77" s="834"/>
      <c r="AZ77" s="832"/>
      <c r="BA77" s="832"/>
      <c r="BB77" s="832"/>
      <c r="BC77" s="832"/>
      <c r="BD77" s="833"/>
      <c r="BE77" s="241"/>
      <c r="BF77" s="241"/>
      <c r="BG77" s="241"/>
      <c r="BH77" s="241"/>
      <c r="BI77" s="241"/>
      <c r="BJ77" s="241"/>
      <c r="BK77" s="241"/>
      <c r="BL77" s="241"/>
      <c r="BM77" s="241"/>
      <c r="BN77" s="241"/>
      <c r="BO77" s="241"/>
      <c r="BP77" s="241"/>
      <c r="BQ77" s="238">
        <v>71</v>
      </c>
      <c r="BR77" s="243"/>
      <c r="BS77" s="861"/>
      <c r="BT77" s="862"/>
      <c r="BU77" s="862"/>
      <c r="BV77" s="862"/>
      <c r="BW77" s="862"/>
      <c r="BX77" s="862"/>
      <c r="BY77" s="862"/>
      <c r="BZ77" s="862"/>
      <c r="CA77" s="862"/>
      <c r="CB77" s="862"/>
      <c r="CC77" s="862"/>
      <c r="CD77" s="862"/>
      <c r="CE77" s="862"/>
      <c r="CF77" s="862"/>
      <c r="CG77" s="867"/>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1"/>
      <c r="DW77" s="862"/>
      <c r="DX77" s="862"/>
      <c r="DY77" s="862"/>
      <c r="DZ77" s="863"/>
      <c r="EA77" s="230"/>
    </row>
    <row r="78" spans="1:131" ht="26.25" customHeight="1" x14ac:dyDescent="0.15">
      <c r="A78" s="238">
        <v>11</v>
      </c>
      <c r="B78" s="875"/>
      <c r="C78" s="876"/>
      <c r="D78" s="876"/>
      <c r="E78" s="876"/>
      <c r="F78" s="876"/>
      <c r="G78" s="876"/>
      <c r="H78" s="876"/>
      <c r="I78" s="876"/>
      <c r="J78" s="876"/>
      <c r="K78" s="876"/>
      <c r="L78" s="876"/>
      <c r="M78" s="876"/>
      <c r="N78" s="876"/>
      <c r="O78" s="876"/>
      <c r="P78" s="877"/>
      <c r="Q78" s="878"/>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61"/>
      <c r="BT78" s="862"/>
      <c r="BU78" s="862"/>
      <c r="BV78" s="862"/>
      <c r="BW78" s="862"/>
      <c r="BX78" s="862"/>
      <c r="BY78" s="862"/>
      <c r="BZ78" s="862"/>
      <c r="CA78" s="862"/>
      <c r="CB78" s="862"/>
      <c r="CC78" s="862"/>
      <c r="CD78" s="862"/>
      <c r="CE78" s="862"/>
      <c r="CF78" s="862"/>
      <c r="CG78" s="867"/>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1"/>
      <c r="DW78" s="862"/>
      <c r="DX78" s="862"/>
      <c r="DY78" s="862"/>
      <c r="DZ78" s="863"/>
      <c r="EA78" s="230"/>
    </row>
    <row r="79" spans="1:131" ht="26.25" customHeight="1" x14ac:dyDescent="0.15">
      <c r="A79" s="238">
        <v>12</v>
      </c>
      <c r="B79" s="875"/>
      <c r="C79" s="876"/>
      <c r="D79" s="876"/>
      <c r="E79" s="876"/>
      <c r="F79" s="876"/>
      <c r="G79" s="876"/>
      <c r="H79" s="876"/>
      <c r="I79" s="876"/>
      <c r="J79" s="876"/>
      <c r="K79" s="876"/>
      <c r="L79" s="876"/>
      <c r="M79" s="876"/>
      <c r="N79" s="876"/>
      <c r="O79" s="876"/>
      <c r="P79" s="877"/>
      <c r="Q79" s="878"/>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61"/>
      <c r="BT79" s="862"/>
      <c r="BU79" s="862"/>
      <c r="BV79" s="862"/>
      <c r="BW79" s="862"/>
      <c r="BX79" s="862"/>
      <c r="BY79" s="862"/>
      <c r="BZ79" s="862"/>
      <c r="CA79" s="862"/>
      <c r="CB79" s="862"/>
      <c r="CC79" s="862"/>
      <c r="CD79" s="862"/>
      <c r="CE79" s="862"/>
      <c r="CF79" s="862"/>
      <c r="CG79" s="867"/>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1"/>
      <c r="DW79" s="862"/>
      <c r="DX79" s="862"/>
      <c r="DY79" s="862"/>
      <c r="DZ79" s="863"/>
      <c r="EA79" s="230"/>
    </row>
    <row r="80" spans="1:131" ht="26.25" customHeight="1" x14ac:dyDescent="0.15">
      <c r="A80" s="238">
        <v>13</v>
      </c>
      <c r="B80" s="875"/>
      <c r="C80" s="876"/>
      <c r="D80" s="876"/>
      <c r="E80" s="876"/>
      <c r="F80" s="876"/>
      <c r="G80" s="876"/>
      <c r="H80" s="876"/>
      <c r="I80" s="876"/>
      <c r="J80" s="876"/>
      <c r="K80" s="876"/>
      <c r="L80" s="876"/>
      <c r="M80" s="876"/>
      <c r="N80" s="876"/>
      <c r="O80" s="876"/>
      <c r="P80" s="877"/>
      <c r="Q80" s="878"/>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61"/>
      <c r="BT80" s="862"/>
      <c r="BU80" s="862"/>
      <c r="BV80" s="862"/>
      <c r="BW80" s="862"/>
      <c r="BX80" s="862"/>
      <c r="BY80" s="862"/>
      <c r="BZ80" s="862"/>
      <c r="CA80" s="862"/>
      <c r="CB80" s="862"/>
      <c r="CC80" s="862"/>
      <c r="CD80" s="862"/>
      <c r="CE80" s="862"/>
      <c r="CF80" s="862"/>
      <c r="CG80" s="867"/>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1"/>
      <c r="DW80" s="862"/>
      <c r="DX80" s="862"/>
      <c r="DY80" s="862"/>
      <c r="DZ80" s="863"/>
      <c r="EA80" s="230"/>
    </row>
    <row r="81" spans="1:131" ht="26.25" customHeight="1" x14ac:dyDescent="0.15">
      <c r="A81" s="238">
        <v>14</v>
      </c>
      <c r="B81" s="875"/>
      <c r="C81" s="876"/>
      <c r="D81" s="876"/>
      <c r="E81" s="876"/>
      <c r="F81" s="876"/>
      <c r="G81" s="876"/>
      <c r="H81" s="876"/>
      <c r="I81" s="876"/>
      <c r="J81" s="876"/>
      <c r="K81" s="876"/>
      <c r="L81" s="876"/>
      <c r="M81" s="876"/>
      <c r="N81" s="876"/>
      <c r="O81" s="876"/>
      <c r="P81" s="877"/>
      <c r="Q81" s="878"/>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61"/>
      <c r="BT81" s="862"/>
      <c r="BU81" s="862"/>
      <c r="BV81" s="862"/>
      <c r="BW81" s="862"/>
      <c r="BX81" s="862"/>
      <c r="BY81" s="862"/>
      <c r="BZ81" s="862"/>
      <c r="CA81" s="862"/>
      <c r="CB81" s="862"/>
      <c r="CC81" s="862"/>
      <c r="CD81" s="862"/>
      <c r="CE81" s="862"/>
      <c r="CF81" s="862"/>
      <c r="CG81" s="867"/>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1"/>
      <c r="DW81" s="862"/>
      <c r="DX81" s="862"/>
      <c r="DY81" s="862"/>
      <c r="DZ81" s="863"/>
      <c r="EA81" s="230"/>
    </row>
    <row r="82" spans="1:131" ht="26.25" customHeight="1" x14ac:dyDescent="0.15">
      <c r="A82" s="238">
        <v>15</v>
      </c>
      <c r="B82" s="875"/>
      <c r="C82" s="876"/>
      <c r="D82" s="876"/>
      <c r="E82" s="876"/>
      <c r="F82" s="876"/>
      <c r="G82" s="876"/>
      <c r="H82" s="876"/>
      <c r="I82" s="876"/>
      <c r="J82" s="876"/>
      <c r="K82" s="876"/>
      <c r="L82" s="876"/>
      <c r="M82" s="876"/>
      <c r="N82" s="876"/>
      <c r="O82" s="876"/>
      <c r="P82" s="877"/>
      <c r="Q82" s="878"/>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61"/>
      <c r="BT82" s="862"/>
      <c r="BU82" s="862"/>
      <c r="BV82" s="862"/>
      <c r="BW82" s="862"/>
      <c r="BX82" s="862"/>
      <c r="BY82" s="862"/>
      <c r="BZ82" s="862"/>
      <c r="CA82" s="862"/>
      <c r="CB82" s="862"/>
      <c r="CC82" s="862"/>
      <c r="CD82" s="862"/>
      <c r="CE82" s="862"/>
      <c r="CF82" s="862"/>
      <c r="CG82" s="867"/>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1"/>
      <c r="DW82" s="862"/>
      <c r="DX82" s="862"/>
      <c r="DY82" s="862"/>
      <c r="DZ82" s="863"/>
      <c r="EA82" s="230"/>
    </row>
    <row r="83" spans="1:131" ht="26.25" customHeight="1" x14ac:dyDescent="0.15">
      <c r="A83" s="238">
        <v>16</v>
      </c>
      <c r="B83" s="875"/>
      <c r="C83" s="876"/>
      <c r="D83" s="876"/>
      <c r="E83" s="876"/>
      <c r="F83" s="876"/>
      <c r="G83" s="876"/>
      <c r="H83" s="876"/>
      <c r="I83" s="876"/>
      <c r="J83" s="876"/>
      <c r="K83" s="876"/>
      <c r="L83" s="876"/>
      <c r="M83" s="876"/>
      <c r="N83" s="876"/>
      <c r="O83" s="876"/>
      <c r="P83" s="877"/>
      <c r="Q83" s="878"/>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61"/>
      <c r="BT83" s="862"/>
      <c r="BU83" s="862"/>
      <c r="BV83" s="862"/>
      <c r="BW83" s="862"/>
      <c r="BX83" s="862"/>
      <c r="BY83" s="862"/>
      <c r="BZ83" s="862"/>
      <c r="CA83" s="862"/>
      <c r="CB83" s="862"/>
      <c r="CC83" s="862"/>
      <c r="CD83" s="862"/>
      <c r="CE83" s="862"/>
      <c r="CF83" s="862"/>
      <c r="CG83" s="867"/>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1"/>
      <c r="DW83" s="862"/>
      <c r="DX83" s="862"/>
      <c r="DY83" s="862"/>
      <c r="DZ83" s="863"/>
      <c r="EA83" s="230"/>
    </row>
    <row r="84" spans="1:131" ht="26.25" customHeight="1" x14ac:dyDescent="0.15">
      <c r="A84" s="238">
        <v>17</v>
      </c>
      <c r="B84" s="875"/>
      <c r="C84" s="876"/>
      <c r="D84" s="876"/>
      <c r="E84" s="876"/>
      <c r="F84" s="876"/>
      <c r="G84" s="876"/>
      <c r="H84" s="876"/>
      <c r="I84" s="876"/>
      <c r="J84" s="876"/>
      <c r="K84" s="876"/>
      <c r="L84" s="876"/>
      <c r="M84" s="876"/>
      <c r="N84" s="876"/>
      <c r="O84" s="876"/>
      <c r="P84" s="877"/>
      <c r="Q84" s="878"/>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61"/>
      <c r="BT84" s="862"/>
      <c r="BU84" s="862"/>
      <c r="BV84" s="862"/>
      <c r="BW84" s="862"/>
      <c r="BX84" s="862"/>
      <c r="BY84" s="862"/>
      <c r="BZ84" s="862"/>
      <c r="CA84" s="862"/>
      <c r="CB84" s="862"/>
      <c r="CC84" s="862"/>
      <c r="CD84" s="862"/>
      <c r="CE84" s="862"/>
      <c r="CF84" s="862"/>
      <c r="CG84" s="867"/>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1"/>
      <c r="DW84" s="862"/>
      <c r="DX84" s="862"/>
      <c r="DY84" s="862"/>
      <c r="DZ84" s="863"/>
      <c r="EA84" s="230"/>
    </row>
    <row r="85" spans="1:131" ht="26.25" customHeight="1" x14ac:dyDescent="0.15">
      <c r="A85" s="238">
        <v>18</v>
      </c>
      <c r="B85" s="875"/>
      <c r="C85" s="876"/>
      <c r="D85" s="876"/>
      <c r="E85" s="876"/>
      <c r="F85" s="876"/>
      <c r="G85" s="876"/>
      <c r="H85" s="876"/>
      <c r="I85" s="876"/>
      <c r="J85" s="876"/>
      <c r="K85" s="876"/>
      <c r="L85" s="876"/>
      <c r="M85" s="876"/>
      <c r="N85" s="876"/>
      <c r="O85" s="876"/>
      <c r="P85" s="877"/>
      <c r="Q85" s="878"/>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61"/>
      <c r="BT85" s="862"/>
      <c r="BU85" s="862"/>
      <c r="BV85" s="862"/>
      <c r="BW85" s="862"/>
      <c r="BX85" s="862"/>
      <c r="BY85" s="862"/>
      <c r="BZ85" s="862"/>
      <c r="CA85" s="862"/>
      <c r="CB85" s="862"/>
      <c r="CC85" s="862"/>
      <c r="CD85" s="862"/>
      <c r="CE85" s="862"/>
      <c r="CF85" s="862"/>
      <c r="CG85" s="867"/>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1"/>
      <c r="DW85" s="862"/>
      <c r="DX85" s="862"/>
      <c r="DY85" s="862"/>
      <c r="DZ85" s="863"/>
      <c r="EA85" s="230"/>
    </row>
    <row r="86" spans="1:131" ht="26.25" customHeight="1" x14ac:dyDescent="0.15">
      <c r="A86" s="238">
        <v>19</v>
      </c>
      <c r="B86" s="875"/>
      <c r="C86" s="876"/>
      <c r="D86" s="876"/>
      <c r="E86" s="876"/>
      <c r="F86" s="876"/>
      <c r="G86" s="876"/>
      <c r="H86" s="876"/>
      <c r="I86" s="876"/>
      <c r="J86" s="876"/>
      <c r="K86" s="876"/>
      <c r="L86" s="876"/>
      <c r="M86" s="876"/>
      <c r="N86" s="876"/>
      <c r="O86" s="876"/>
      <c r="P86" s="877"/>
      <c r="Q86" s="878"/>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61"/>
      <c r="BT86" s="862"/>
      <c r="BU86" s="862"/>
      <c r="BV86" s="862"/>
      <c r="BW86" s="862"/>
      <c r="BX86" s="862"/>
      <c r="BY86" s="862"/>
      <c r="BZ86" s="862"/>
      <c r="CA86" s="862"/>
      <c r="CB86" s="862"/>
      <c r="CC86" s="862"/>
      <c r="CD86" s="862"/>
      <c r="CE86" s="862"/>
      <c r="CF86" s="862"/>
      <c r="CG86" s="867"/>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1"/>
      <c r="DW86" s="862"/>
      <c r="DX86" s="862"/>
      <c r="DY86" s="862"/>
      <c r="DZ86" s="863"/>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61"/>
      <c r="BT87" s="862"/>
      <c r="BU87" s="862"/>
      <c r="BV87" s="862"/>
      <c r="BW87" s="862"/>
      <c r="BX87" s="862"/>
      <c r="BY87" s="862"/>
      <c r="BZ87" s="862"/>
      <c r="CA87" s="862"/>
      <c r="CB87" s="862"/>
      <c r="CC87" s="862"/>
      <c r="CD87" s="862"/>
      <c r="CE87" s="862"/>
      <c r="CF87" s="862"/>
      <c r="CG87" s="867"/>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1"/>
      <c r="DW87" s="862"/>
      <c r="DX87" s="862"/>
      <c r="DY87" s="862"/>
      <c r="DZ87" s="863"/>
      <c r="EA87" s="230"/>
    </row>
    <row r="88" spans="1:131" ht="26.25" customHeight="1" thickBot="1" x14ac:dyDescent="0.2">
      <c r="A88" s="240" t="s">
        <v>377</v>
      </c>
      <c r="B88" s="789" t="s">
        <v>403</v>
      </c>
      <c r="C88" s="790"/>
      <c r="D88" s="790"/>
      <c r="E88" s="790"/>
      <c r="F88" s="790"/>
      <c r="G88" s="790"/>
      <c r="H88" s="790"/>
      <c r="I88" s="790"/>
      <c r="J88" s="790"/>
      <c r="K88" s="790"/>
      <c r="L88" s="790"/>
      <c r="M88" s="790"/>
      <c r="N88" s="790"/>
      <c r="O88" s="790"/>
      <c r="P88" s="791"/>
      <c r="Q88" s="842"/>
      <c r="R88" s="843"/>
      <c r="S88" s="843"/>
      <c r="T88" s="843"/>
      <c r="U88" s="843"/>
      <c r="V88" s="843"/>
      <c r="W88" s="843"/>
      <c r="X88" s="843"/>
      <c r="Y88" s="843"/>
      <c r="Z88" s="843"/>
      <c r="AA88" s="843"/>
      <c r="AB88" s="843"/>
      <c r="AC88" s="843"/>
      <c r="AD88" s="843"/>
      <c r="AE88" s="843"/>
      <c r="AF88" s="846">
        <v>6471</v>
      </c>
      <c r="AG88" s="846"/>
      <c r="AH88" s="846"/>
      <c r="AI88" s="846"/>
      <c r="AJ88" s="846"/>
      <c r="AK88" s="843"/>
      <c r="AL88" s="843"/>
      <c r="AM88" s="843"/>
      <c r="AN88" s="843"/>
      <c r="AO88" s="843"/>
      <c r="AP88" s="846">
        <v>22154</v>
      </c>
      <c r="AQ88" s="846"/>
      <c r="AR88" s="846"/>
      <c r="AS88" s="846"/>
      <c r="AT88" s="846"/>
      <c r="AU88" s="846">
        <v>9050</v>
      </c>
      <c r="AV88" s="846"/>
      <c r="AW88" s="846"/>
      <c r="AX88" s="846"/>
      <c r="AY88" s="846"/>
      <c r="AZ88" s="851"/>
      <c r="BA88" s="851"/>
      <c r="BB88" s="851"/>
      <c r="BC88" s="851"/>
      <c r="BD88" s="852"/>
      <c r="BE88" s="241"/>
      <c r="BF88" s="241"/>
      <c r="BG88" s="241"/>
      <c r="BH88" s="241"/>
      <c r="BI88" s="241"/>
      <c r="BJ88" s="241"/>
      <c r="BK88" s="241"/>
      <c r="BL88" s="241"/>
      <c r="BM88" s="241"/>
      <c r="BN88" s="241"/>
      <c r="BO88" s="241"/>
      <c r="BP88" s="241"/>
      <c r="BQ88" s="238">
        <v>82</v>
      </c>
      <c r="BR88" s="243"/>
      <c r="BS88" s="861"/>
      <c r="BT88" s="862"/>
      <c r="BU88" s="862"/>
      <c r="BV88" s="862"/>
      <c r="BW88" s="862"/>
      <c r="BX88" s="862"/>
      <c r="BY88" s="862"/>
      <c r="BZ88" s="862"/>
      <c r="CA88" s="862"/>
      <c r="CB88" s="862"/>
      <c r="CC88" s="862"/>
      <c r="CD88" s="862"/>
      <c r="CE88" s="862"/>
      <c r="CF88" s="862"/>
      <c r="CG88" s="867"/>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1"/>
      <c r="DW88" s="862"/>
      <c r="DX88" s="862"/>
      <c r="DY88" s="862"/>
      <c r="DZ88" s="86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1"/>
      <c r="BT89" s="862"/>
      <c r="BU89" s="862"/>
      <c r="BV89" s="862"/>
      <c r="BW89" s="862"/>
      <c r="BX89" s="862"/>
      <c r="BY89" s="862"/>
      <c r="BZ89" s="862"/>
      <c r="CA89" s="862"/>
      <c r="CB89" s="862"/>
      <c r="CC89" s="862"/>
      <c r="CD89" s="862"/>
      <c r="CE89" s="862"/>
      <c r="CF89" s="862"/>
      <c r="CG89" s="867"/>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1"/>
      <c r="DW89" s="862"/>
      <c r="DX89" s="862"/>
      <c r="DY89" s="862"/>
      <c r="DZ89" s="86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1"/>
      <c r="BT90" s="862"/>
      <c r="BU90" s="862"/>
      <c r="BV90" s="862"/>
      <c r="BW90" s="862"/>
      <c r="BX90" s="862"/>
      <c r="BY90" s="862"/>
      <c r="BZ90" s="862"/>
      <c r="CA90" s="862"/>
      <c r="CB90" s="862"/>
      <c r="CC90" s="862"/>
      <c r="CD90" s="862"/>
      <c r="CE90" s="862"/>
      <c r="CF90" s="862"/>
      <c r="CG90" s="867"/>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1"/>
      <c r="DW90" s="862"/>
      <c r="DX90" s="862"/>
      <c r="DY90" s="862"/>
      <c r="DZ90" s="86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1"/>
      <c r="BT91" s="862"/>
      <c r="BU91" s="862"/>
      <c r="BV91" s="862"/>
      <c r="BW91" s="862"/>
      <c r="BX91" s="862"/>
      <c r="BY91" s="862"/>
      <c r="BZ91" s="862"/>
      <c r="CA91" s="862"/>
      <c r="CB91" s="862"/>
      <c r="CC91" s="862"/>
      <c r="CD91" s="862"/>
      <c r="CE91" s="862"/>
      <c r="CF91" s="862"/>
      <c r="CG91" s="867"/>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1"/>
      <c r="DW91" s="862"/>
      <c r="DX91" s="862"/>
      <c r="DY91" s="862"/>
      <c r="DZ91" s="86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1"/>
      <c r="BT92" s="862"/>
      <c r="BU92" s="862"/>
      <c r="BV92" s="862"/>
      <c r="BW92" s="862"/>
      <c r="BX92" s="862"/>
      <c r="BY92" s="862"/>
      <c r="BZ92" s="862"/>
      <c r="CA92" s="862"/>
      <c r="CB92" s="862"/>
      <c r="CC92" s="862"/>
      <c r="CD92" s="862"/>
      <c r="CE92" s="862"/>
      <c r="CF92" s="862"/>
      <c r="CG92" s="867"/>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1"/>
      <c r="DW92" s="862"/>
      <c r="DX92" s="862"/>
      <c r="DY92" s="862"/>
      <c r="DZ92" s="86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1"/>
      <c r="BT93" s="862"/>
      <c r="BU93" s="862"/>
      <c r="BV93" s="862"/>
      <c r="BW93" s="862"/>
      <c r="BX93" s="862"/>
      <c r="BY93" s="862"/>
      <c r="BZ93" s="862"/>
      <c r="CA93" s="862"/>
      <c r="CB93" s="862"/>
      <c r="CC93" s="862"/>
      <c r="CD93" s="862"/>
      <c r="CE93" s="862"/>
      <c r="CF93" s="862"/>
      <c r="CG93" s="867"/>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1"/>
      <c r="DW93" s="862"/>
      <c r="DX93" s="862"/>
      <c r="DY93" s="862"/>
      <c r="DZ93" s="86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1"/>
      <c r="BT94" s="862"/>
      <c r="BU94" s="862"/>
      <c r="BV94" s="862"/>
      <c r="BW94" s="862"/>
      <c r="BX94" s="862"/>
      <c r="BY94" s="862"/>
      <c r="BZ94" s="862"/>
      <c r="CA94" s="862"/>
      <c r="CB94" s="862"/>
      <c r="CC94" s="862"/>
      <c r="CD94" s="862"/>
      <c r="CE94" s="862"/>
      <c r="CF94" s="862"/>
      <c r="CG94" s="867"/>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1"/>
      <c r="DW94" s="862"/>
      <c r="DX94" s="862"/>
      <c r="DY94" s="862"/>
      <c r="DZ94" s="86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1"/>
      <c r="BT95" s="862"/>
      <c r="BU95" s="862"/>
      <c r="BV95" s="862"/>
      <c r="BW95" s="862"/>
      <c r="BX95" s="862"/>
      <c r="BY95" s="862"/>
      <c r="BZ95" s="862"/>
      <c r="CA95" s="862"/>
      <c r="CB95" s="862"/>
      <c r="CC95" s="862"/>
      <c r="CD95" s="862"/>
      <c r="CE95" s="862"/>
      <c r="CF95" s="862"/>
      <c r="CG95" s="867"/>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1"/>
      <c r="DW95" s="862"/>
      <c r="DX95" s="862"/>
      <c r="DY95" s="862"/>
      <c r="DZ95" s="86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1"/>
      <c r="BT96" s="862"/>
      <c r="BU96" s="862"/>
      <c r="BV96" s="862"/>
      <c r="BW96" s="862"/>
      <c r="BX96" s="862"/>
      <c r="BY96" s="862"/>
      <c r="BZ96" s="862"/>
      <c r="CA96" s="862"/>
      <c r="CB96" s="862"/>
      <c r="CC96" s="862"/>
      <c r="CD96" s="862"/>
      <c r="CE96" s="862"/>
      <c r="CF96" s="862"/>
      <c r="CG96" s="867"/>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1"/>
      <c r="DW96" s="862"/>
      <c r="DX96" s="862"/>
      <c r="DY96" s="862"/>
      <c r="DZ96" s="86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1"/>
      <c r="BT97" s="862"/>
      <c r="BU97" s="862"/>
      <c r="BV97" s="862"/>
      <c r="BW97" s="862"/>
      <c r="BX97" s="862"/>
      <c r="BY97" s="862"/>
      <c r="BZ97" s="862"/>
      <c r="CA97" s="862"/>
      <c r="CB97" s="862"/>
      <c r="CC97" s="862"/>
      <c r="CD97" s="862"/>
      <c r="CE97" s="862"/>
      <c r="CF97" s="862"/>
      <c r="CG97" s="867"/>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1"/>
      <c r="DW97" s="862"/>
      <c r="DX97" s="862"/>
      <c r="DY97" s="862"/>
      <c r="DZ97" s="86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1"/>
      <c r="BT98" s="862"/>
      <c r="BU98" s="862"/>
      <c r="BV98" s="862"/>
      <c r="BW98" s="862"/>
      <c r="BX98" s="862"/>
      <c r="BY98" s="862"/>
      <c r="BZ98" s="862"/>
      <c r="CA98" s="862"/>
      <c r="CB98" s="862"/>
      <c r="CC98" s="862"/>
      <c r="CD98" s="862"/>
      <c r="CE98" s="862"/>
      <c r="CF98" s="862"/>
      <c r="CG98" s="867"/>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1"/>
      <c r="DW98" s="862"/>
      <c r="DX98" s="862"/>
      <c r="DY98" s="862"/>
      <c r="DZ98" s="86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1"/>
      <c r="BT99" s="862"/>
      <c r="BU99" s="862"/>
      <c r="BV99" s="862"/>
      <c r="BW99" s="862"/>
      <c r="BX99" s="862"/>
      <c r="BY99" s="862"/>
      <c r="BZ99" s="862"/>
      <c r="CA99" s="862"/>
      <c r="CB99" s="862"/>
      <c r="CC99" s="862"/>
      <c r="CD99" s="862"/>
      <c r="CE99" s="862"/>
      <c r="CF99" s="862"/>
      <c r="CG99" s="867"/>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1"/>
      <c r="DW99" s="862"/>
      <c r="DX99" s="862"/>
      <c r="DY99" s="862"/>
      <c r="DZ99" s="86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1"/>
      <c r="BT100" s="862"/>
      <c r="BU100" s="862"/>
      <c r="BV100" s="862"/>
      <c r="BW100" s="862"/>
      <c r="BX100" s="862"/>
      <c r="BY100" s="862"/>
      <c r="BZ100" s="862"/>
      <c r="CA100" s="862"/>
      <c r="CB100" s="862"/>
      <c r="CC100" s="862"/>
      <c r="CD100" s="862"/>
      <c r="CE100" s="862"/>
      <c r="CF100" s="862"/>
      <c r="CG100" s="867"/>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1"/>
      <c r="DW100" s="862"/>
      <c r="DX100" s="862"/>
      <c r="DY100" s="862"/>
      <c r="DZ100" s="86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1"/>
      <c r="BT101" s="862"/>
      <c r="BU101" s="862"/>
      <c r="BV101" s="862"/>
      <c r="BW101" s="862"/>
      <c r="BX101" s="862"/>
      <c r="BY101" s="862"/>
      <c r="BZ101" s="862"/>
      <c r="CA101" s="862"/>
      <c r="CB101" s="862"/>
      <c r="CC101" s="862"/>
      <c r="CD101" s="862"/>
      <c r="CE101" s="862"/>
      <c r="CF101" s="862"/>
      <c r="CG101" s="867"/>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1"/>
      <c r="DW101" s="862"/>
      <c r="DX101" s="862"/>
      <c r="DY101" s="862"/>
      <c r="DZ101" s="86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40</v>
      </c>
      <c r="CS102" s="854"/>
      <c r="CT102" s="854"/>
      <c r="CU102" s="854"/>
      <c r="CV102" s="891"/>
      <c r="CW102" s="890">
        <v>21</v>
      </c>
      <c r="CX102" s="854"/>
      <c r="CY102" s="854"/>
      <c r="CZ102" s="854"/>
      <c r="DA102" s="891"/>
      <c r="DB102" s="890"/>
      <c r="DC102" s="854"/>
      <c r="DD102" s="854"/>
      <c r="DE102" s="854"/>
      <c r="DF102" s="891"/>
      <c r="DG102" s="890"/>
      <c r="DH102" s="854"/>
      <c r="DI102" s="854"/>
      <c r="DJ102" s="854"/>
      <c r="DK102" s="891"/>
      <c r="DL102" s="890"/>
      <c r="DM102" s="854"/>
      <c r="DN102" s="854"/>
      <c r="DO102" s="854"/>
      <c r="DP102" s="891"/>
      <c r="DQ102" s="890"/>
      <c r="DR102" s="854"/>
      <c r="DS102" s="854"/>
      <c r="DT102" s="854"/>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295</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295</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295</v>
      </c>
      <c r="DR109" s="893"/>
      <c r="DS109" s="893"/>
      <c r="DT109" s="893"/>
      <c r="DU109" s="894"/>
      <c r="DV109" s="892" t="s">
        <v>414</v>
      </c>
      <c r="DW109" s="893"/>
      <c r="DX109" s="893"/>
      <c r="DY109" s="893"/>
      <c r="DZ109" s="895"/>
    </row>
    <row r="110" spans="1:131" s="230" customFormat="1" ht="26.25" customHeight="1" x14ac:dyDescent="0.15">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3788899</v>
      </c>
      <c r="AB110" s="900"/>
      <c r="AC110" s="900"/>
      <c r="AD110" s="900"/>
      <c r="AE110" s="901"/>
      <c r="AF110" s="902">
        <v>3710534</v>
      </c>
      <c r="AG110" s="900"/>
      <c r="AH110" s="900"/>
      <c r="AI110" s="900"/>
      <c r="AJ110" s="901"/>
      <c r="AK110" s="902">
        <v>3635086</v>
      </c>
      <c r="AL110" s="900"/>
      <c r="AM110" s="900"/>
      <c r="AN110" s="900"/>
      <c r="AO110" s="901"/>
      <c r="AP110" s="903">
        <v>23.5</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33000385</v>
      </c>
      <c r="BR110" s="931"/>
      <c r="BS110" s="931"/>
      <c r="BT110" s="931"/>
      <c r="BU110" s="931"/>
      <c r="BV110" s="931">
        <v>31502957</v>
      </c>
      <c r="BW110" s="931"/>
      <c r="BX110" s="931"/>
      <c r="BY110" s="931"/>
      <c r="BZ110" s="931"/>
      <c r="CA110" s="931">
        <v>30372735</v>
      </c>
      <c r="CB110" s="931"/>
      <c r="CC110" s="931"/>
      <c r="CD110" s="931"/>
      <c r="CE110" s="931"/>
      <c r="CF110" s="944">
        <v>196.4</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15">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15">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6151728</v>
      </c>
      <c r="BR112" s="926"/>
      <c r="BS112" s="926"/>
      <c r="BT112" s="926"/>
      <c r="BU112" s="926"/>
      <c r="BV112" s="926">
        <v>6288291</v>
      </c>
      <c r="BW112" s="926"/>
      <c r="BX112" s="926"/>
      <c r="BY112" s="926"/>
      <c r="BZ112" s="926"/>
      <c r="CA112" s="926">
        <v>5889903</v>
      </c>
      <c r="CB112" s="926"/>
      <c r="CC112" s="926"/>
      <c r="CD112" s="926"/>
      <c r="CE112" s="926"/>
      <c r="CF112" s="920">
        <v>38.1</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15">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577247</v>
      </c>
      <c r="AB113" s="938"/>
      <c r="AC113" s="938"/>
      <c r="AD113" s="938"/>
      <c r="AE113" s="939"/>
      <c r="AF113" s="940">
        <v>576595</v>
      </c>
      <c r="AG113" s="938"/>
      <c r="AH113" s="938"/>
      <c r="AI113" s="938"/>
      <c r="AJ113" s="939"/>
      <c r="AK113" s="940">
        <v>552365</v>
      </c>
      <c r="AL113" s="938"/>
      <c r="AM113" s="938"/>
      <c r="AN113" s="938"/>
      <c r="AO113" s="939"/>
      <c r="AP113" s="941">
        <v>3.6</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8895442</v>
      </c>
      <c r="BR113" s="926"/>
      <c r="BS113" s="926"/>
      <c r="BT113" s="926"/>
      <c r="BU113" s="926"/>
      <c r="BV113" s="926">
        <v>8829136</v>
      </c>
      <c r="BW113" s="926"/>
      <c r="BX113" s="926"/>
      <c r="BY113" s="926"/>
      <c r="BZ113" s="926"/>
      <c r="CA113" s="926">
        <v>9050450</v>
      </c>
      <c r="CB113" s="926"/>
      <c r="CC113" s="926"/>
      <c r="CD113" s="926"/>
      <c r="CE113" s="926"/>
      <c r="CF113" s="920">
        <v>58.5</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15">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174393</v>
      </c>
      <c r="AB114" s="959"/>
      <c r="AC114" s="959"/>
      <c r="AD114" s="959"/>
      <c r="AE114" s="960"/>
      <c r="AF114" s="961">
        <v>204293</v>
      </c>
      <c r="AG114" s="959"/>
      <c r="AH114" s="959"/>
      <c r="AI114" s="959"/>
      <c r="AJ114" s="960"/>
      <c r="AK114" s="961">
        <v>224826</v>
      </c>
      <c r="AL114" s="959"/>
      <c r="AM114" s="959"/>
      <c r="AN114" s="959"/>
      <c r="AO114" s="960"/>
      <c r="AP114" s="962">
        <v>1.5</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1154881</v>
      </c>
      <c r="BR114" s="926"/>
      <c r="BS114" s="926"/>
      <c r="BT114" s="926"/>
      <c r="BU114" s="926"/>
      <c r="BV114" s="926">
        <v>1180629</v>
      </c>
      <c r="BW114" s="926"/>
      <c r="BX114" s="926"/>
      <c r="BY114" s="926"/>
      <c r="BZ114" s="926"/>
      <c r="CA114" s="926">
        <v>1272183</v>
      </c>
      <c r="CB114" s="926"/>
      <c r="CC114" s="926"/>
      <c r="CD114" s="926"/>
      <c r="CE114" s="926"/>
      <c r="CF114" s="920">
        <v>8.1999999999999993</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15">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64517</v>
      </c>
      <c r="AB115" s="938"/>
      <c r="AC115" s="938"/>
      <c r="AD115" s="938"/>
      <c r="AE115" s="939"/>
      <c r="AF115" s="940">
        <v>2306</v>
      </c>
      <c r="AG115" s="938"/>
      <c r="AH115" s="938"/>
      <c r="AI115" s="938"/>
      <c r="AJ115" s="939"/>
      <c r="AK115" s="940">
        <v>16034</v>
      </c>
      <c r="AL115" s="938"/>
      <c r="AM115" s="938"/>
      <c r="AN115" s="938"/>
      <c r="AO115" s="939"/>
      <c r="AP115" s="941">
        <v>0.1</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v>607863</v>
      </c>
      <c r="CB115" s="926"/>
      <c r="CC115" s="926"/>
      <c r="CD115" s="926"/>
      <c r="CE115" s="926"/>
      <c r="CF115" s="920">
        <v>3.9</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15">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45</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15">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4605101</v>
      </c>
      <c r="AB117" s="979"/>
      <c r="AC117" s="979"/>
      <c r="AD117" s="979"/>
      <c r="AE117" s="980"/>
      <c r="AF117" s="981">
        <v>4493728</v>
      </c>
      <c r="AG117" s="979"/>
      <c r="AH117" s="979"/>
      <c r="AI117" s="979"/>
      <c r="AJ117" s="980"/>
      <c r="AK117" s="981">
        <v>4428311</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15">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295</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15">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178</v>
      </c>
      <c r="BA119" s="251"/>
      <c r="BB119" s="251"/>
      <c r="BC119" s="251"/>
      <c r="BD119" s="251"/>
      <c r="BE119" s="251"/>
      <c r="BF119" s="251"/>
      <c r="BG119" s="251"/>
      <c r="BH119" s="251"/>
      <c r="BI119" s="251"/>
      <c r="BJ119" s="251"/>
      <c r="BK119" s="251"/>
      <c r="BL119" s="251"/>
      <c r="BM119" s="251"/>
      <c r="BN119" s="251"/>
      <c r="BO119" s="977" t="s">
        <v>444</v>
      </c>
      <c r="BP119" s="1005"/>
      <c r="BQ119" s="999">
        <v>49202436</v>
      </c>
      <c r="BR119" s="1000"/>
      <c r="BS119" s="1000"/>
      <c r="BT119" s="1000"/>
      <c r="BU119" s="1000"/>
      <c r="BV119" s="1000">
        <v>47801013</v>
      </c>
      <c r="BW119" s="1000"/>
      <c r="BX119" s="1000"/>
      <c r="BY119" s="1000"/>
      <c r="BZ119" s="1000"/>
      <c r="CA119" s="1000">
        <v>47193134</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30" customFormat="1" ht="26.25" customHeight="1" x14ac:dyDescent="0.15">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7942545</v>
      </c>
      <c r="BR120" s="931"/>
      <c r="BS120" s="931"/>
      <c r="BT120" s="931"/>
      <c r="BU120" s="931"/>
      <c r="BV120" s="931">
        <v>8676443</v>
      </c>
      <c r="BW120" s="931"/>
      <c r="BX120" s="931"/>
      <c r="BY120" s="931"/>
      <c r="BZ120" s="931"/>
      <c r="CA120" s="931">
        <v>8166187</v>
      </c>
      <c r="CB120" s="931"/>
      <c r="CC120" s="931"/>
      <c r="CD120" s="931"/>
      <c r="CE120" s="931"/>
      <c r="CF120" s="944">
        <v>52.8</v>
      </c>
      <c r="CG120" s="945"/>
      <c r="CH120" s="945"/>
      <c r="CI120" s="945"/>
      <c r="CJ120" s="945"/>
      <c r="CK120" s="1006" t="s">
        <v>448</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4294778</v>
      </c>
      <c r="DH120" s="931"/>
      <c r="DI120" s="931"/>
      <c r="DJ120" s="931"/>
      <c r="DK120" s="931"/>
      <c r="DL120" s="931">
        <v>4237687</v>
      </c>
      <c r="DM120" s="931"/>
      <c r="DN120" s="931"/>
      <c r="DO120" s="931"/>
      <c r="DP120" s="931"/>
      <c r="DQ120" s="931">
        <v>4221485</v>
      </c>
      <c r="DR120" s="931"/>
      <c r="DS120" s="931"/>
      <c r="DT120" s="931"/>
      <c r="DU120" s="931"/>
      <c r="DV120" s="932">
        <v>27.3</v>
      </c>
      <c r="DW120" s="932"/>
      <c r="DX120" s="932"/>
      <c r="DY120" s="932"/>
      <c r="DZ120" s="933"/>
    </row>
    <row r="121" spans="1:130" s="230" customFormat="1" ht="26.25" customHeight="1" x14ac:dyDescent="0.15">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2242570</v>
      </c>
      <c r="BR121" s="926"/>
      <c r="BS121" s="926"/>
      <c r="BT121" s="926"/>
      <c r="BU121" s="926"/>
      <c r="BV121" s="926">
        <v>2222668</v>
      </c>
      <c r="BW121" s="926"/>
      <c r="BX121" s="926"/>
      <c r="BY121" s="926"/>
      <c r="BZ121" s="926"/>
      <c r="CA121" s="926">
        <v>2438524</v>
      </c>
      <c r="CB121" s="926"/>
      <c r="CC121" s="926"/>
      <c r="CD121" s="926"/>
      <c r="CE121" s="926"/>
      <c r="CF121" s="920">
        <v>15.8</v>
      </c>
      <c r="CG121" s="921"/>
      <c r="CH121" s="921"/>
      <c r="CI121" s="921"/>
      <c r="CJ121" s="921"/>
      <c r="CK121" s="1009"/>
      <c r="CL121" s="1010"/>
      <c r="CM121" s="1010"/>
      <c r="CN121" s="1010"/>
      <c r="CO121" s="1011"/>
      <c r="CP121" s="1019" t="s">
        <v>395</v>
      </c>
      <c r="CQ121" s="1020"/>
      <c r="CR121" s="1020"/>
      <c r="CS121" s="1020"/>
      <c r="CT121" s="1020"/>
      <c r="CU121" s="1020"/>
      <c r="CV121" s="1020"/>
      <c r="CW121" s="1020"/>
      <c r="CX121" s="1020"/>
      <c r="CY121" s="1020"/>
      <c r="CZ121" s="1020"/>
      <c r="DA121" s="1020"/>
      <c r="DB121" s="1020"/>
      <c r="DC121" s="1020"/>
      <c r="DD121" s="1020"/>
      <c r="DE121" s="1020"/>
      <c r="DF121" s="1021"/>
      <c r="DG121" s="925">
        <v>1758251</v>
      </c>
      <c r="DH121" s="926"/>
      <c r="DI121" s="926"/>
      <c r="DJ121" s="926"/>
      <c r="DK121" s="926"/>
      <c r="DL121" s="926">
        <v>1957135</v>
      </c>
      <c r="DM121" s="926"/>
      <c r="DN121" s="926"/>
      <c r="DO121" s="926"/>
      <c r="DP121" s="926"/>
      <c r="DQ121" s="926">
        <v>1557537</v>
      </c>
      <c r="DR121" s="926"/>
      <c r="DS121" s="926"/>
      <c r="DT121" s="926"/>
      <c r="DU121" s="926"/>
      <c r="DV121" s="927">
        <v>10.1</v>
      </c>
      <c r="DW121" s="927"/>
      <c r="DX121" s="927"/>
      <c r="DY121" s="927"/>
      <c r="DZ121" s="928"/>
    </row>
    <row r="122" spans="1:130" s="230" customFormat="1" ht="26.25" customHeight="1" x14ac:dyDescent="0.15">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37383815</v>
      </c>
      <c r="BR122" s="1000"/>
      <c r="BS122" s="1000"/>
      <c r="BT122" s="1000"/>
      <c r="BU122" s="1000"/>
      <c r="BV122" s="1000">
        <v>35464252</v>
      </c>
      <c r="BW122" s="1000"/>
      <c r="BX122" s="1000"/>
      <c r="BY122" s="1000"/>
      <c r="BZ122" s="1000"/>
      <c r="CA122" s="1000">
        <v>33810868</v>
      </c>
      <c r="CB122" s="1000"/>
      <c r="CC122" s="1000"/>
      <c r="CD122" s="1000"/>
      <c r="CE122" s="1000"/>
      <c r="CF122" s="1017">
        <v>218.6</v>
      </c>
      <c r="CG122" s="1018"/>
      <c r="CH122" s="1018"/>
      <c r="CI122" s="1018"/>
      <c r="CJ122" s="1018"/>
      <c r="CK122" s="1009"/>
      <c r="CL122" s="1010"/>
      <c r="CM122" s="1010"/>
      <c r="CN122" s="1010"/>
      <c r="CO122" s="1011"/>
      <c r="CP122" s="1019" t="s">
        <v>396</v>
      </c>
      <c r="CQ122" s="1020"/>
      <c r="CR122" s="1020"/>
      <c r="CS122" s="1020"/>
      <c r="CT122" s="1020"/>
      <c r="CU122" s="1020"/>
      <c r="CV122" s="1020"/>
      <c r="CW122" s="1020"/>
      <c r="CX122" s="1020"/>
      <c r="CY122" s="1020"/>
      <c r="CZ122" s="1020"/>
      <c r="DA122" s="1020"/>
      <c r="DB122" s="1020"/>
      <c r="DC122" s="1020"/>
      <c r="DD122" s="1020"/>
      <c r="DE122" s="1020"/>
      <c r="DF122" s="1021"/>
      <c r="DG122" s="925">
        <v>91014</v>
      </c>
      <c r="DH122" s="926"/>
      <c r="DI122" s="926"/>
      <c r="DJ122" s="926"/>
      <c r="DK122" s="926"/>
      <c r="DL122" s="926">
        <v>85419</v>
      </c>
      <c r="DM122" s="926"/>
      <c r="DN122" s="926"/>
      <c r="DO122" s="926"/>
      <c r="DP122" s="926"/>
      <c r="DQ122" s="926">
        <v>102679</v>
      </c>
      <c r="DR122" s="926"/>
      <c r="DS122" s="926"/>
      <c r="DT122" s="926"/>
      <c r="DU122" s="926"/>
      <c r="DV122" s="927">
        <v>0.7</v>
      </c>
      <c r="DW122" s="927"/>
      <c r="DX122" s="927"/>
      <c r="DY122" s="927"/>
      <c r="DZ122" s="928"/>
    </row>
    <row r="123" spans="1:130" s="230" customFormat="1" ht="26.25" customHeight="1" x14ac:dyDescent="0.15">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178</v>
      </c>
      <c r="BA123" s="251"/>
      <c r="BB123" s="251"/>
      <c r="BC123" s="251"/>
      <c r="BD123" s="251"/>
      <c r="BE123" s="251"/>
      <c r="BF123" s="251"/>
      <c r="BG123" s="251"/>
      <c r="BH123" s="251"/>
      <c r="BI123" s="251"/>
      <c r="BJ123" s="251"/>
      <c r="BK123" s="251"/>
      <c r="BL123" s="251"/>
      <c r="BM123" s="251"/>
      <c r="BN123" s="251"/>
      <c r="BO123" s="977" t="s">
        <v>452</v>
      </c>
      <c r="BP123" s="1005"/>
      <c r="BQ123" s="1063">
        <v>47568930</v>
      </c>
      <c r="BR123" s="1064"/>
      <c r="BS123" s="1064"/>
      <c r="BT123" s="1064"/>
      <c r="BU123" s="1064"/>
      <c r="BV123" s="1064">
        <v>46363363</v>
      </c>
      <c r="BW123" s="1064"/>
      <c r="BX123" s="1064"/>
      <c r="BY123" s="1064"/>
      <c r="BZ123" s="1064"/>
      <c r="CA123" s="1064">
        <v>44415579</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v>7685</v>
      </c>
      <c r="DH123" s="959"/>
      <c r="DI123" s="959"/>
      <c r="DJ123" s="959"/>
      <c r="DK123" s="960"/>
      <c r="DL123" s="961">
        <v>8050</v>
      </c>
      <c r="DM123" s="959"/>
      <c r="DN123" s="959"/>
      <c r="DO123" s="959"/>
      <c r="DP123" s="960"/>
      <c r="DQ123" s="961">
        <v>8202</v>
      </c>
      <c r="DR123" s="959"/>
      <c r="DS123" s="959"/>
      <c r="DT123" s="959"/>
      <c r="DU123" s="960"/>
      <c r="DV123" s="962">
        <v>0.1</v>
      </c>
      <c r="DW123" s="963"/>
      <c r="DX123" s="963"/>
      <c r="DY123" s="963"/>
      <c r="DZ123" s="964"/>
    </row>
    <row r="124" spans="1:130" s="230" customFormat="1" ht="26.25" customHeight="1" thickBot="1" x14ac:dyDescent="0.2">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10.5</v>
      </c>
      <c r="BR124" s="1027"/>
      <c r="BS124" s="1027"/>
      <c r="BT124" s="1027"/>
      <c r="BU124" s="1027"/>
      <c r="BV124" s="1027">
        <v>9.3000000000000007</v>
      </c>
      <c r="BW124" s="1027"/>
      <c r="BX124" s="1027"/>
      <c r="BY124" s="1027"/>
      <c r="BZ124" s="1027"/>
      <c r="CA124" s="1027">
        <v>17.899999999999999</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15">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15">
      <c r="A127" s="1058"/>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64517</v>
      </c>
      <c r="AB127" s="959"/>
      <c r="AC127" s="959"/>
      <c r="AD127" s="959"/>
      <c r="AE127" s="960"/>
      <c r="AF127" s="961">
        <v>2306</v>
      </c>
      <c r="AG127" s="959"/>
      <c r="AH127" s="959"/>
      <c r="AI127" s="959"/>
      <c r="AJ127" s="960"/>
      <c r="AK127" s="961">
        <v>16034</v>
      </c>
      <c r="AL127" s="959"/>
      <c r="AM127" s="959"/>
      <c r="AN127" s="959"/>
      <c r="AO127" s="960"/>
      <c r="AP127" s="962">
        <v>0.1</v>
      </c>
      <c r="AQ127" s="963"/>
      <c r="AR127" s="963"/>
      <c r="AS127" s="963"/>
      <c r="AT127" s="964"/>
      <c r="AU127" s="232"/>
      <c r="AV127" s="232"/>
      <c r="AW127" s="232"/>
      <c r="AX127" s="1031" t="s">
        <v>459</v>
      </c>
      <c r="AY127" s="1032"/>
      <c r="AZ127" s="1032"/>
      <c r="BA127" s="1032"/>
      <c r="BB127" s="1032"/>
      <c r="BC127" s="1032"/>
      <c r="BD127" s="1032"/>
      <c r="BE127" s="1033"/>
      <c r="BF127" s="1034" t="s">
        <v>460</v>
      </c>
      <c r="BG127" s="1032"/>
      <c r="BH127" s="1032"/>
      <c r="BI127" s="1032"/>
      <c r="BJ127" s="1032"/>
      <c r="BK127" s="1032"/>
      <c r="BL127" s="1033"/>
      <c r="BM127" s="1034" t="s">
        <v>461</v>
      </c>
      <c r="BN127" s="1032"/>
      <c r="BO127" s="1032"/>
      <c r="BP127" s="1032"/>
      <c r="BQ127" s="1032"/>
      <c r="BR127" s="1032"/>
      <c r="BS127" s="1033"/>
      <c r="BT127" s="1034" t="s">
        <v>462</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v>607863</v>
      </c>
      <c r="DR127" s="926"/>
      <c r="DS127" s="926"/>
      <c r="DT127" s="926"/>
      <c r="DU127" s="926"/>
      <c r="DV127" s="927">
        <v>3.9</v>
      </c>
      <c r="DW127" s="927"/>
      <c r="DX127" s="927"/>
      <c r="DY127" s="927"/>
      <c r="DZ127" s="928"/>
    </row>
    <row r="128" spans="1:130" s="230" customFormat="1" ht="26.25" customHeight="1" thickBot="1" x14ac:dyDescent="0.2">
      <c r="A128" s="1041" t="s">
        <v>464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465</v>
      </c>
      <c r="X128" s="1043"/>
      <c r="Y128" s="1043"/>
      <c r="Z128" s="1044"/>
      <c r="AA128" s="1045">
        <v>172142</v>
      </c>
      <c r="AB128" s="1046"/>
      <c r="AC128" s="1046"/>
      <c r="AD128" s="1046"/>
      <c r="AE128" s="1047"/>
      <c r="AF128" s="1048">
        <v>163625</v>
      </c>
      <c r="AG128" s="1046"/>
      <c r="AH128" s="1046"/>
      <c r="AI128" s="1046"/>
      <c r="AJ128" s="1047"/>
      <c r="AK128" s="1048">
        <v>196648</v>
      </c>
      <c r="AL128" s="1046"/>
      <c r="AM128" s="1046"/>
      <c r="AN128" s="1046"/>
      <c r="AO128" s="1047"/>
      <c r="AP128" s="1049"/>
      <c r="AQ128" s="1050"/>
      <c r="AR128" s="1050"/>
      <c r="AS128" s="1050"/>
      <c r="AT128" s="1051"/>
      <c r="AU128" s="232"/>
      <c r="AV128" s="232"/>
      <c r="AW128" s="232"/>
      <c r="AX128" s="896" t="s">
        <v>466</v>
      </c>
      <c r="AY128" s="897"/>
      <c r="AZ128" s="897"/>
      <c r="BA128" s="897"/>
      <c r="BB128" s="897"/>
      <c r="BC128" s="897"/>
      <c r="BD128" s="897"/>
      <c r="BE128" s="898"/>
      <c r="BF128" s="1052" t="s">
        <v>122</v>
      </c>
      <c r="BG128" s="1053"/>
      <c r="BH128" s="1053"/>
      <c r="BI128" s="1053"/>
      <c r="BJ128" s="1053"/>
      <c r="BK128" s="1053"/>
      <c r="BL128" s="1054"/>
      <c r="BM128" s="1052">
        <v>12.57</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467</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18534268</v>
      </c>
      <c r="AB129" s="959"/>
      <c r="AC129" s="959"/>
      <c r="AD129" s="959"/>
      <c r="AE129" s="960"/>
      <c r="AF129" s="961">
        <v>18452992</v>
      </c>
      <c r="AG129" s="959"/>
      <c r="AH129" s="959"/>
      <c r="AI129" s="959"/>
      <c r="AJ129" s="960"/>
      <c r="AK129" s="961">
        <v>18456358</v>
      </c>
      <c r="AL129" s="959"/>
      <c r="AM129" s="959"/>
      <c r="AN129" s="959"/>
      <c r="AO129" s="960"/>
      <c r="AP129" s="1073"/>
      <c r="AQ129" s="1074"/>
      <c r="AR129" s="1074"/>
      <c r="AS129" s="1074"/>
      <c r="AT129" s="1075"/>
      <c r="AU129" s="233"/>
      <c r="AV129" s="233"/>
      <c r="AW129" s="233"/>
      <c r="AX129" s="1065" t="s">
        <v>469</v>
      </c>
      <c r="AY129" s="923"/>
      <c r="AZ129" s="923"/>
      <c r="BA129" s="923"/>
      <c r="BB129" s="923"/>
      <c r="BC129" s="923"/>
      <c r="BD129" s="923"/>
      <c r="BE129" s="924"/>
      <c r="BF129" s="1066" t="s">
        <v>122</v>
      </c>
      <c r="BG129" s="1067"/>
      <c r="BH129" s="1067"/>
      <c r="BI129" s="1067"/>
      <c r="BJ129" s="1067"/>
      <c r="BK129" s="1067"/>
      <c r="BL129" s="1068"/>
      <c r="BM129" s="1066">
        <v>17.57</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3021046</v>
      </c>
      <c r="AB130" s="959"/>
      <c r="AC130" s="959"/>
      <c r="AD130" s="959"/>
      <c r="AE130" s="960"/>
      <c r="AF130" s="961">
        <v>3005309</v>
      </c>
      <c r="AG130" s="959"/>
      <c r="AH130" s="959"/>
      <c r="AI130" s="959"/>
      <c r="AJ130" s="960"/>
      <c r="AK130" s="961">
        <v>2991933</v>
      </c>
      <c r="AL130" s="959"/>
      <c r="AM130" s="959"/>
      <c r="AN130" s="959"/>
      <c r="AO130" s="960"/>
      <c r="AP130" s="1073"/>
      <c r="AQ130" s="1074"/>
      <c r="AR130" s="1074"/>
      <c r="AS130" s="1074"/>
      <c r="AT130" s="1075"/>
      <c r="AU130" s="233"/>
      <c r="AV130" s="233"/>
      <c r="AW130" s="233"/>
      <c r="AX130" s="1065" t="s">
        <v>472</v>
      </c>
      <c r="AY130" s="923"/>
      <c r="AZ130" s="923"/>
      <c r="BA130" s="923"/>
      <c r="BB130" s="923"/>
      <c r="BC130" s="923"/>
      <c r="BD130" s="923"/>
      <c r="BE130" s="924"/>
      <c r="BF130" s="1101">
        <v>8.5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15513222</v>
      </c>
      <c r="AB131" s="986"/>
      <c r="AC131" s="986"/>
      <c r="AD131" s="986"/>
      <c r="AE131" s="987"/>
      <c r="AF131" s="985">
        <v>15447683</v>
      </c>
      <c r="AG131" s="986"/>
      <c r="AH131" s="986"/>
      <c r="AI131" s="986"/>
      <c r="AJ131" s="987"/>
      <c r="AK131" s="985">
        <v>15464425</v>
      </c>
      <c r="AL131" s="986"/>
      <c r="AM131" s="986"/>
      <c r="AN131" s="986"/>
      <c r="AO131" s="987"/>
      <c r="AP131" s="1110"/>
      <c r="AQ131" s="1111"/>
      <c r="AR131" s="1111"/>
      <c r="AS131" s="1111"/>
      <c r="AT131" s="1112"/>
      <c r="AU131" s="233"/>
      <c r="AV131" s="233"/>
      <c r="AW131" s="233"/>
      <c r="AX131" s="1083" t="s">
        <v>474</v>
      </c>
      <c r="AY131" s="726"/>
      <c r="AZ131" s="726"/>
      <c r="BA131" s="726"/>
      <c r="BB131" s="726"/>
      <c r="BC131" s="726"/>
      <c r="BD131" s="726"/>
      <c r="BE131" s="1036"/>
      <c r="BF131" s="1084">
        <v>17.899999999999999</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9.101352382</v>
      </c>
      <c r="AB132" s="1097"/>
      <c r="AC132" s="1097"/>
      <c r="AD132" s="1097"/>
      <c r="AE132" s="1098"/>
      <c r="AF132" s="1099">
        <v>8.5760045700000003</v>
      </c>
      <c r="AG132" s="1097"/>
      <c r="AH132" s="1097"/>
      <c r="AI132" s="1097"/>
      <c r="AJ132" s="1098"/>
      <c r="AK132" s="1099">
        <v>8.0166575869999992</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8.9</v>
      </c>
      <c r="AB133" s="1080"/>
      <c r="AC133" s="1080"/>
      <c r="AD133" s="1080"/>
      <c r="AE133" s="1081"/>
      <c r="AF133" s="1079">
        <v>9.1</v>
      </c>
      <c r="AG133" s="1080"/>
      <c r="AH133" s="1080"/>
      <c r="AI133" s="1080"/>
      <c r="AJ133" s="1081"/>
      <c r="AK133" s="1079">
        <v>8.5</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NtC2ueEoJu508QD64UhsMxEerQziQZbaK3Gk0810CVjhY6eF1yMivVDQMBvlnu2WU4myCsU1x6Gw9uryw6/cmQ==" saltValue="NlYtTMSOHWHZq5aHgGr01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478</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SeHg/acMgbudsZ1RWWViVmkCxBnTYtonJRSKEoiaqx9NVF3ovgfe36DDGlZ73reW9J1Cql3+jcOfmgpNUjeP5Q==" saltValue="XKV+Qy41gxvF2MYVYBkZ2w==" spinCount="100000" sheet="1" objects="1" scenarios="1"/>
  <dataConsolidate/>
  <phoneticPr fontId="2"/>
  <printOptions horizontalCentered="1" verticalCentered="1"/>
  <pageMargins left="0" right="0" top="0" bottom="0" header="0" footer="0"/>
  <pageSetup paperSize="8" scale="6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UlykaK6WMJY+YNf1UIb5FjlqU62y+YUEDSqBJ6sAVWnBKX6uZj63H881RUJeN7Hz6Z2ugz30/i1WBZbOlcviA==" saltValue="r2DAGdX8icSCyeFsydoVDA==" spinCount="100000" sheet="1" objects="1" scenarios="1"/>
  <dataConsolidate/>
  <phoneticPr fontId="2"/>
  <printOptions horizontalCentered="1" verticalCentered="1"/>
  <pageMargins left="0" right="0" top="0" bottom="0" header="0" footer="0"/>
  <pageSetup paperSize="8" scale="70"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481</v>
      </c>
      <c r="AP7" s="272"/>
      <c r="AQ7" s="273" t="s">
        <v>482</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483</v>
      </c>
      <c r="AQ8" s="279" t="s">
        <v>484</v>
      </c>
      <c r="AR8" s="280" t="s">
        <v>485</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486</v>
      </c>
      <c r="AL9" s="1117"/>
      <c r="AM9" s="1117"/>
      <c r="AN9" s="1118"/>
      <c r="AO9" s="281">
        <v>4216840</v>
      </c>
      <c r="AP9" s="281">
        <v>66368</v>
      </c>
      <c r="AQ9" s="282">
        <v>88459</v>
      </c>
      <c r="AR9" s="283">
        <v>-25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487</v>
      </c>
      <c r="AL10" s="1117"/>
      <c r="AM10" s="1117"/>
      <c r="AN10" s="1118"/>
      <c r="AO10" s="284">
        <v>777956</v>
      </c>
      <c r="AP10" s="284">
        <v>12244</v>
      </c>
      <c r="AQ10" s="285">
        <v>6814</v>
      </c>
      <c r="AR10" s="286">
        <v>79.7</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488</v>
      </c>
      <c r="AL11" s="1117"/>
      <c r="AM11" s="1117"/>
      <c r="AN11" s="1118"/>
      <c r="AO11" s="284">
        <v>51617</v>
      </c>
      <c r="AP11" s="284">
        <v>812</v>
      </c>
      <c r="AQ11" s="285">
        <v>1610</v>
      </c>
      <c r="AR11" s="286">
        <v>-49.6</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489</v>
      </c>
      <c r="AL12" s="1117"/>
      <c r="AM12" s="1117"/>
      <c r="AN12" s="1118"/>
      <c r="AO12" s="284" t="s">
        <v>490</v>
      </c>
      <c r="AP12" s="284" t="s">
        <v>490</v>
      </c>
      <c r="AQ12" s="285">
        <v>24</v>
      </c>
      <c r="AR12" s="286" t="s">
        <v>490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491</v>
      </c>
      <c r="AL13" s="1117"/>
      <c r="AM13" s="1117"/>
      <c r="AN13" s="1118"/>
      <c r="AO13" s="284">
        <v>232523</v>
      </c>
      <c r="AP13" s="284">
        <v>3660</v>
      </c>
      <c r="AQ13" s="285">
        <v>3854</v>
      </c>
      <c r="AR13" s="286">
        <v>-5</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492</v>
      </c>
      <c r="AL14" s="1117"/>
      <c r="AM14" s="1117"/>
      <c r="AN14" s="1118"/>
      <c r="AO14" s="284">
        <v>202687</v>
      </c>
      <c r="AP14" s="284">
        <v>3190</v>
      </c>
      <c r="AQ14" s="285">
        <v>1979</v>
      </c>
      <c r="AR14" s="286">
        <v>61.2</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493</v>
      </c>
      <c r="AL15" s="1120"/>
      <c r="AM15" s="1120"/>
      <c r="AN15" s="1121"/>
      <c r="AO15" s="284">
        <v>-68513</v>
      </c>
      <c r="AP15" s="284">
        <v>-1078</v>
      </c>
      <c r="AQ15" s="285">
        <v>-5062</v>
      </c>
      <c r="AR15" s="286">
        <v>-78.7</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178</v>
      </c>
      <c r="AL16" s="1120"/>
      <c r="AM16" s="1120"/>
      <c r="AN16" s="1121"/>
      <c r="AO16" s="284">
        <v>5413110</v>
      </c>
      <c r="AP16" s="284">
        <v>85196</v>
      </c>
      <c r="AQ16" s="285">
        <v>97678</v>
      </c>
      <c r="AR16" s="286">
        <v>-12.8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498</v>
      </c>
      <c r="AL21" s="1123"/>
      <c r="AM21" s="1123"/>
      <c r="AN21" s="1124"/>
      <c r="AO21" s="297">
        <v>7.49</v>
      </c>
      <c r="AP21" s="298">
        <v>8.7899999999999991</v>
      </c>
      <c r="AQ21" s="299">
        <v>-1.3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499</v>
      </c>
      <c r="AL22" s="1123"/>
      <c r="AM22" s="1123"/>
      <c r="AN22" s="1124"/>
      <c r="AO22" s="302">
        <v>97.7</v>
      </c>
      <c r="AP22" s="303">
        <v>97.7</v>
      </c>
      <c r="AQ22" s="304">
        <v>0</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481</v>
      </c>
      <c r="AP30" s="272"/>
      <c r="AQ30" s="273" t="s">
        <v>482</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483</v>
      </c>
      <c r="AQ31" s="279" t="s">
        <v>484</v>
      </c>
      <c r="AR31" s="280" t="s">
        <v>485</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503</v>
      </c>
      <c r="AL32" s="1131"/>
      <c r="AM32" s="1131"/>
      <c r="AN32" s="1132"/>
      <c r="AO32" s="312">
        <v>3635086</v>
      </c>
      <c r="AP32" s="312">
        <v>57212</v>
      </c>
      <c r="AQ32" s="313">
        <v>63215</v>
      </c>
      <c r="AR32" s="314">
        <v>-9.5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504</v>
      </c>
      <c r="AL33" s="1131"/>
      <c r="AM33" s="1131"/>
      <c r="AN33" s="1132"/>
      <c r="AO33" s="312" t="s">
        <v>490</v>
      </c>
      <c r="AP33" s="312" t="s">
        <v>490</v>
      </c>
      <c r="AQ33" s="313" t="s">
        <v>490</v>
      </c>
      <c r="AR33" s="314" t="s">
        <v>490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505</v>
      </c>
      <c r="AL34" s="1131"/>
      <c r="AM34" s="1131"/>
      <c r="AN34" s="1132"/>
      <c r="AO34" s="312" t="s">
        <v>490</v>
      </c>
      <c r="AP34" s="312" t="s">
        <v>490</v>
      </c>
      <c r="AQ34" s="313">
        <v>3</v>
      </c>
      <c r="AR34" s="314" t="s">
        <v>490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506</v>
      </c>
      <c r="AL35" s="1131"/>
      <c r="AM35" s="1131"/>
      <c r="AN35" s="1132"/>
      <c r="AO35" s="312">
        <v>552365</v>
      </c>
      <c r="AP35" s="312">
        <v>8694</v>
      </c>
      <c r="AQ35" s="313">
        <v>15084</v>
      </c>
      <c r="AR35" s="314">
        <v>-42.4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507</v>
      </c>
      <c r="AL36" s="1131"/>
      <c r="AM36" s="1131"/>
      <c r="AN36" s="1132"/>
      <c r="AO36" s="312">
        <v>224826</v>
      </c>
      <c r="AP36" s="312">
        <v>3539</v>
      </c>
      <c r="AQ36" s="313">
        <v>1958</v>
      </c>
      <c r="AR36" s="314">
        <v>80.7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508</v>
      </c>
      <c r="AL37" s="1131"/>
      <c r="AM37" s="1131"/>
      <c r="AN37" s="1132"/>
      <c r="AO37" s="312">
        <v>16034</v>
      </c>
      <c r="AP37" s="312">
        <v>252</v>
      </c>
      <c r="AQ37" s="313">
        <v>529</v>
      </c>
      <c r="AR37" s="314">
        <v>-52.4</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509</v>
      </c>
      <c r="AL38" s="1134"/>
      <c r="AM38" s="1134"/>
      <c r="AN38" s="1135"/>
      <c r="AO38" s="315" t="s">
        <v>490</v>
      </c>
      <c r="AP38" s="315" t="s">
        <v>490</v>
      </c>
      <c r="AQ38" s="316">
        <v>2</v>
      </c>
      <c r="AR38" s="304" t="s">
        <v>490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510</v>
      </c>
      <c r="AL39" s="1134"/>
      <c r="AM39" s="1134"/>
      <c r="AN39" s="1135"/>
      <c r="AO39" s="312">
        <v>-196648</v>
      </c>
      <c r="AP39" s="312">
        <v>-3095</v>
      </c>
      <c r="AQ39" s="313">
        <v>-3177</v>
      </c>
      <c r="AR39" s="314">
        <v>-2.6</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511</v>
      </c>
      <c r="AL40" s="1131"/>
      <c r="AM40" s="1131"/>
      <c r="AN40" s="1132"/>
      <c r="AO40" s="312">
        <v>-2991933</v>
      </c>
      <c r="AP40" s="312">
        <v>-47090</v>
      </c>
      <c r="AQ40" s="313">
        <v>-54547</v>
      </c>
      <c r="AR40" s="314">
        <v>-13.7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288</v>
      </c>
      <c r="AL41" s="1137"/>
      <c r="AM41" s="1137"/>
      <c r="AN41" s="1138"/>
      <c r="AO41" s="312">
        <v>1239730</v>
      </c>
      <c r="AP41" s="312">
        <v>19512</v>
      </c>
      <c r="AQ41" s="313">
        <v>23067</v>
      </c>
      <c r="AR41" s="314">
        <v>-15.4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481</v>
      </c>
      <c r="AN49" s="1127" t="s">
        <v>514</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515</v>
      </c>
      <c r="AO50" s="329" t="s">
        <v>516</v>
      </c>
      <c r="AP50" s="330" t="s">
        <v>517</v>
      </c>
      <c r="AQ50" s="331" t="s">
        <v>518</v>
      </c>
      <c r="AR50" s="332" t="s">
        <v>519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7049017</v>
      </c>
      <c r="AN51" s="334">
        <v>106444</v>
      </c>
      <c r="AO51" s="335">
        <v>-0.9</v>
      </c>
      <c r="AP51" s="336">
        <v>70166</v>
      </c>
      <c r="AQ51" s="337">
        <v>1.4</v>
      </c>
      <c r="AR51" s="338">
        <v>-2.2999999999999998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2470669</v>
      </c>
      <c r="AN52" s="342">
        <v>37308</v>
      </c>
      <c r="AO52" s="343">
        <v>-13.6</v>
      </c>
      <c r="AP52" s="344">
        <v>36115</v>
      </c>
      <c r="AQ52" s="345">
        <v>-6.2</v>
      </c>
      <c r="AR52" s="346">
        <v>-7.4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4089298</v>
      </c>
      <c r="AN53" s="334">
        <v>62457</v>
      </c>
      <c r="AO53" s="335">
        <v>-41.3</v>
      </c>
      <c r="AP53" s="336">
        <v>70329</v>
      </c>
      <c r="AQ53" s="337">
        <v>0.2</v>
      </c>
      <c r="AR53" s="338">
        <v>-41.5</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1947326</v>
      </c>
      <c r="AN54" s="342">
        <v>29742</v>
      </c>
      <c r="AO54" s="343">
        <v>-20.3</v>
      </c>
      <c r="AP54" s="344">
        <v>39403</v>
      </c>
      <c r="AQ54" s="345">
        <v>9.1</v>
      </c>
      <c r="AR54" s="346">
        <v>-29.4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3663232</v>
      </c>
      <c r="AN55" s="334">
        <v>56572</v>
      </c>
      <c r="AO55" s="335">
        <v>-9.4</v>
      </c>
      <c r="AP55" s="336">
        <v>71871</v>
      </c>
      <c r="AQ55" s="337">
        <v>2.2000000000000002</v>
      </c>
      <c r="AR55" s="338">
        <v>-11.6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1863373</v>
      </c>
      <c r="AN56" s="342">
        <v>28777</v>
      </c>
      <c r="AO56" s="343">
        <v>-3.2</v>
      </c>
      <c r="AP56" s="344">
        <v>38232</v>
      </c>
      <c r="AQ56" s="345">
        <v>-3</v>
      </c>
      <c r="AR56" s="346">
        <v>-0.2</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3733131</v>
      </c>
      <c r="AN57" s="334">
        <v>58270</v>
      </c>
      <c r="AO57" s="335">
        <v>3</v>
      </c>
      <c r="AP57" s="336">
        <v>71807</v>
      </c>
      <c r="AQ57" s="337">
        <v>-0.1</v>
      </c>
      <c r="AR57" s="338">
        <v>3.1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1720119</v>
      </c>
      <c r="AN58" s="342">
        <v>26849</v>
      </c>
      <c r="AO58" s="343">
        <v>-6.7</v>
      </c>
      <c r="AP58" s="344">
        <v>37333</v>
      </c>
      <c r="AQ58" s="345">
        <v>-2.4</v>
      </c>
      <c r="AR58" s="346">
        <v>-4.3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4174085</v>
      </c>
      <c r="AN59" s="334">
        <v>65695</v>
      </c>
      <c r="AO59" s="335">
        <v>12.7</v>
      </c>
      <c r="AP59" s="336">
        <v>80821</v>
      </c>
      <c r="AQ59" s="337">
        <v>12.6</v>
      </c>
      <c r="AR59" s="338">
        <v>0.1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1974753</v>
      </c>
      <c r="AN60" s="342">
        <v>31080</v>
      </c>
      <c r="AO60" s="343">
        <v>15.8</v>
      </c>
      <c r="AP60" s="344">
        <v>49586</v>
      </c>
      <c r="AQ60" s="345">
        <v>32.799999999999997</v>
      </c>
      <c r="AR60" s="346">
        <v>-17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4541753</v>
      </c>
      <c r="AN61" s="349">
        <v>69888</v>
      </c>
      <c r="AO61" s="350">
        <v>-7.2</v>
      </c>
      <c r="AP61" s="351">
        <v>72999</v>
      </c>
      <c r="AQ61" s="352">
        <v>3.3</v>
      </c>
      <c r="AR61" s="338">
        <v>-10.5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1995248</v>
      </c>
      <c r="AN62" s="342">
        <v>30751</v>
      </c>
      <c r="AO62" s="343">
        <v>-5.6</v>
      </c>
      <c r="AP62" s="344">
        <v>40134</v>
      </c>
      <c r="AQ62" s="345">
        <v>6.1</v>
      </c>
      <c r="AR62" s="346">
        <v>-11.7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4U0xpV7pCwmV7nWUpw+nQ+x7UPHO3xGrAo/xLMi4Hgv96lehZVjXFiKH3AK1Q9xNqWC6jqyF+XXS2c5oJ5K4Hw==" saltValue="byUMmNJ3Fgj1KjT+AU8AA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478</v>
      </c>
    </row>
    <row r="121" spans="125:125" ht="13.5" hidden="1" customHeight="1" x14ac:dyDescent="0.15">
      <c r="DU121" s="259"/>
    </row>
  </sheetData>
  <sheetProtection algorithmName="SHA-512" hashValue="oqJouWWwJMgCLr9oDO3wAm2MBCfBNn0wPTwAawkOrmf8E3FG0E+xE3du8S/sTEnufzxrHfu1fh01PGAeGWBLeg==" saltValue="WCgeaWsEdcZ8O8e08+QTN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478</v>
      </c>
    </row>
  </sheetData>
  <sheetProtection algorithmName="SHA-512" hashValue="HRDjf2GPKCBb2QSbo9WJnJEhAnF4S/4lCpwP56gJQLa5uRpyjrvrUizb2ii6iVYw1fHiNmD9nLn+h8fXPjSzIA==" saltValue="VNVTxNz0P9rG4THjZmL/f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29.45</v>
      </c>
      <c r="G47" s="12">
        <v>28.03</v>
      </c>
      <c r="H47" s="12">
        <v>27.92</v>
      </c>
      <c r="I47" s="12">
        <v>28.04</v>
      </c>
      <c r="J47" s="13">
        <v>24.36</v>
      </c>
    </row>
    <row r="48" spans="2:10" ht="57.75" customHeight="1" x14ac:dyDescent="0.15">
      <c r="B48" s="14"/>
      <c r="C48" s="1141" t="s">
        <v>4</v>
      </c>
      <c r="D48" s="1141"/>
      <c r="E48" s="1142"/>
      <c r="F48" s="15">
        <v>6.96</v>
      </c>
      <c r="G48" s="16">
        <v>4.7</v>
      </c>
      <c r="H48" s="16">
        <v>9.9499999999999993</v>
      </c>
      <c r="I48" s="16">
        <v>7.68</v>
      </c>
      <c r="J48" s="17">
        <v>6.14</v>
      </c>
    </row>
    <row r="49" spans="2:10" ht="57.75" customHeight="1" thickBot="1" x14ac:dyDescent="0.2">
      <c r="B49" s="18"/>
      <c r="C49" s="1143" t="s">
        <v>5</v>
      </c>
      <c r="D49" s="1143"/>
      <c r="E49" s="1144"/>
      <c r="F49" s="19" t="s">
        <v>533</v>
      </c>
      <c r="G49" s="20" t="s">
        <v>534</v>
      </c>
      <c r="H49" s="20">
        <v>5.92</v>
      </c>
      <c r="I49" s="20" t="s">
        <v>535</v>
      </c>
      <c r="J49" s="21" t="s">
        <v>536</v>
      </c>
    </row>
    <row r="50" spans="2:10" x14ac:dyDescent="0.15"/>
  </sheetData>
  <sheetProtection algorithmName="SHA-512" hashValue="XH3sPm/J+73HBeZgmX9nozbbWIjuwzEIdfj2gJfmXE8pTSmrfq1xfN7ADoERifZvwXXYu4hpNv2/M0Yx2ugZ5A==" saltValue="CMTRfsYt79Qtp1bqobm+G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2025-03-13T07:59:20Z</cp:lastPrinted>
  <dcterms:created xsi:type="dcterms:W3CDTF">2025-02-19T05:11:30Z</dcterms:created>
  <dcterms:modified xsi:type="dcterms:W3CDTF">2025-03-25T09:23:07Z</dcterms:modified>
  <cp:category/>
</cp:coreProperties>
</file>