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19EA3517-35D7-4E70-857B-88F9D60C3B7E}" xr6:coauthVersionLast="47" xr6:coauthVersionMax="47" xr10:uidLastSave="{00000000-0000-0000-0000-000000000000}"/>
  <workbookProtection workbookAlgorithmName="SHA-512" workbookHashValue="3DcXzQjOv322RITsG550UwEmK90Gc8mlyVze8prQsj7dc8Vu/OIWMc1lnwIyHYjwp0lCbgSLMB9vk42GB0Ot2g==" workbookSaltValue="E29tPginzbDSL+ah+aaZXA==" workbookSpinCount="100000" lockStructure="1"/>
  <bookViews>
    <workbookView xWindow="28680" yWindow="75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営業種目_業務委託">settings!$A$28:$A$44</definedName>
    <definedName name="営業種目_業務経歴">settings!$A$46:$A$82</definedName>
    <definedName name="営業種目_物品">settings!$A$6:$A$26</definedName>
    <definedName name="希望">入力シート!$A$193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3" i="1" l="1"/>
  <c r="A275" i="1"/>
  <c r="A193" i="1"/>
  <c r="A183" i="1"/>
  <c r="A181" i="1"/>
  <c r="A180" i="1"/>
  <c r="A179" i="1"/>
  <c r="A176"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439" i="1"/>
  <c r="D277" i="1" l="1"/>
  <c r="D395" i="1" l="1"/>
  <c r="E396" i="1"/>
  <c r="E285" i="1"/>
  <c r="E303" i="1" s="1"/>
  <c r="E316" i="1" s="1"/>
  <c r="E320" i="1" s="1"/>
  <c r="E331" i="1" s="1"/>
  <c r="E336" i="1" s="1"/>
  <c r="E343" i="1" s="1"/>
  <c r="E346" i="1" s="1"/>
  <c r="E351" i="1" s="1"/>
  <c r="E357" i="1" s="1"/>
  <c r="E367" i="1" s="1"/>
  <c r="E372" i="1" s="1"/>
  <c r="E382" i="1" s="1"/>
  <c r="E385" i="1" s="1"/>
  <c r="E388" i="1" s="1"/>
  <c r="E391" i="1" s="1"/>
  <c r="E201" i="1"/>
  <c r="E204" i="1" s="1"/>
  <c r="E206" i="1" s="1"/>
  <c r="E208" i="1" s="1"/>
  <c r="E209" i="1" s="1"/>
  <c r="E214" i="1" s="1"/>
  <c r="E217" i="1" s="1"/>
  <c r="E220" i="1" s="1"/>
  <c r="E225" i="1" s="1"/>
  <c r="E228" i="1" s="1"/>
  <c r="E234" i="1" s="1"/>
  <c r="E244" i="1" s="1"/>
  <c r="E249" i="1" s="1"/>
  <c r="E253" i="1" s="1"/>
  <c r="E259" i="1" s="1"/>
  <c r="E264" i="1" s="1"/>
  <c r="E266" i="1" s="1"/>
  <c r="E268" i="1" s="1"/>
  <c r="E270" i="1" s="1"/>
  <c r="E273" i="1" s="1"/>
  <c r="E271" i="1" s="1"/>
  <c r="M422" i="1"/>
  <c r="E389" i="1" l="1"/>
  <c r="V413" i="1" l="1"/>
  <c r="S413" i="1"/>
  <c r="P413" i="1"/>
  <c r="V405" i="1"/>
  <c r="S405" i="1"/>
  <c r="S414" i="1" s="1"/>
  <c r="P405" i="1"/>
  <c r="P414" i="1" s="1"/>
  <c r="V414" i="1" l="1"/>
  <c r="D178" i="1" l="1"/>
  <c r="I182" i="1" l="1"/>
  <c r="D114" i="1"/>
  <c r="D116" i="1" s="1"/>
  <c r="D118" i="1" s="1"/>
  <c r="D120" i="1" s="1"/>
  <c r="D122" i="1" s="1"/>
  <c r="D124" i="1" s="1"/>
  <c r="D126" i="1" s="1"/>
  <c r="A2" i="2" l="1"/>
  <c r="A1" i="2"/>
</calcChain>
</file>

<file path=xl/sharedStrings.xml><?xml version="1.0" encoding="utf-8"?>
<sst xmlns="http://schemas.openxmlformats.org/spreadsheetml/2006/main" count="611" uniqueCount="505">
  <si>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</si>
  <si>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</si>
  <si>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</si>
  <si>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</si>
  <si>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</si>
  <si>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t>年</t>
    <rPh sb="0" eb="1">
      <t>ネン</t>
    </rPh>
    <phoneticPr fontId="5"/>
  </si>
  <si>
    <t>から</t>
    <phoneticPr fontId="6"/>
  </si>
  <si>
    <t>まで</t>
    <phoneticPr fontId="6"/>
  </si>
  <si>
    <t>F.業種情報</t>
    <rPh sb="2" eb="4">
      <t>ギョウシュ</t>
    </rPh>
    <rPh sb="4" eb="6">
      <t>ジョウホウ</t>
    </rPh>
    <phoneticPr fontId="5"/>
  </si>
  <si>
    <t>フォーム印刷</t>
  </si>
  <si>
    <t>その他</t>
  </si>
  <si>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</si>
  <si>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</si>
  <si>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</si>
  <si>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</si>
  <si>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</si>
  <si>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</si>
  <si>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</si>
  <si>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</si>
  <si>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</si>
  <si>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</si>
  <si>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</si>
  <si>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</si>
  <si>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</si>
  <si>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</si>
  <si>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</si>
  <si>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</si>
  <si>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</si>
  <si>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</si>
  <si>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</si>
  <si>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</si>
  <si>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</si>
  <si>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</si>
  <si>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</si>
  <si>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</si>
  <si>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</si>
  <si>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</si>
  <si>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</si>
  <si>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</si>
  <si>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</si>
  <si>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</si>
  <si>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</si>
  <si>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</si>
  <si>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</si>
  <si>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</si>
  <si>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</si>
  <si>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</si>
  <si>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</si>
  <si>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</si>
  <si>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</si>
  <si>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</si>
  <si>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</si>
  <si>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</si>
  <si>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</si>
  <si>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</si>
  <si>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</si>
  <si>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</si>
  <si>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</si>
  <si>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</si>
  <si>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</si>
  <si>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</si>
  <si>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</si>
  <si>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</si>
  <si>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</si>
  <si>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</si>
  <si>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</si>
  <si>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</si>
  <si>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</si>
  <si>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</si>
  <si>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例)2025/4/1</t>
    <phoneticPr fontId="5"/>
  </si>
  <si>
    <t>物品（購入機器の修理等を含む）</t>
    <rPh sb="0" eb="2">
      <t>ブッピン</t>
    </rPh>
    <rPh sb="3" eb="5">
      <t>コウニュウ</t>
    </rPh>
    <rPh sb="5" eb="7">
      <t>キキ</t>
    </rPh>
    <rPh sb="8" eb="10">
      <t>シュウリ</t>
    </rPh>
    <rPh sb="10" eb="11">
      <t>トウ</t>
    </rPh>
    <rPh sb="12" eb="13">
      <t>フク</t>
    </rPh>
    <phoneticPr fontId="6"/>
  </si>
  <si>
    <t>大分類</t>
    <rPh sb="0" eb="3">
      <t>ダイブンルイ</t>
    </rPh>
    <phoneticPr fontId="5"/>
  </si>
  <si>
    <t>小分類</t>
    <rPh sb="0" eb="3">
      <t>ショウブンルイ</t>
    </rPh>
    <phoneticPr fontId="5"/>
  </si>
  <si>
    <t>具体例</t>
    <rPh sb="0" eb="3">
      <t>グタイレイ</t>
    </rPh>
    <phoneticPr fontId="5"/>
  </si>
  <si>
    <t>事務用品・事務機器</t>
    <phoneticPr fontId="5"/>
  </si>
  <si>
    <t>事務用品</t>
  </si>
  <si>
    <t>事務用品、文房具、用紙類、ファイリング用品、図書用品</t>
    <phoneticPr fontId="24"/>
  </si>
  <si>
    <t>事務用機械・器具</t>
    <rPh sb="0" eb="5">
      <t>ジムヨウキカイ</t>
    </rPh>
    <rPh sb="6" eb="8">
      <t>キグ</t>
    </rPh>
    <phoneticPr fontId="24"/>
  </si>
  <si>
    <t>複写機、印刷機、裁断機、紙折機、シュレッダー</t>
    <rPh sb="0" eb="3">
      <t>フクシャキ</t>
    </rPh>
    <rPh sb="8" eb="11">
      <t>サイダンキ</t>
    </rPh>
    <rPh sb="12" eb="14">
      <t>カミオ</t>
    </rPh>
    <rPh sb="14" eb="15">
      <t>キ</t>
    </rPh>
    <phoneticPr fontId="24"/>
  </si>
  <si>
    <t>家具類</t>
    <phoneticPr fontId="24"/>
  </si>
  <si>
    <t>ロッカー、机、椅子、保管庫、応接セット、スチール家具、木製家具等</t>
    <rPh sb="10" eb="13">
      <t>ホカンコ</t>
    </rPh>
    <phoneticPr fontId="24"/>
  </si>
  <si>
    <t>OA機器</t>
  </si>
  <si>
    <t>パソコン、パソコン周辺機器、ＯＡサプライ用品、ファクシミリ等</t>
    <phoneticPr fontId="5"/>
  </si>
  <si>
    <t>トナーカートリッジ</t>
  </si>
  <si>
    <t>ゴム印、印章</t>
  </si>
  <si>
    <t>ゴム印、印判、印章</t>
  </si>
  <si>
    <t>ソフトウェア（ライセンスを含む）</t>
  </si>
  <si>
    <t>学校・保育用品</t>
  </si>
  <si>
    <t>学校教材・用品</t>
  </si>
  <si>
    <t>教材、学校用机・椅子</t>
    <phoneticPr fontId="24"/>
  </si>
  <si>
    <t>保育教材・用品</t>
  </si>
  <si>
    <t>保育教材、玩具</t>
  </si>
  <si>
    <t>図書</t>
  </si>
  <si>
    <t>図書、書籍、教科書、地図、刊行物</t>
    <phoneticPr fontId="24"/>
  </si>
  <si>
    <t>スポーツ用品・器具・遊具</t>
  </si>
  <si>
    <t>体育・スポーツ用品・器具</t>
    <rPh sb="10" eb="12">
      <t>キグ</t>
    </rPh>
    <phoneticPr fontId="24"/>
  </si>
  <si>
    <t>競技用品、スポーツ用品、スポーツ器具、スポーツウェア等</t>
    <rPh sb="16" eb="18">
      <t>キグ</t>
    </rPh>
    <phoneticPr fontId="24"/>
  </si>
  <si>
    <t>遊具</t>
  </si>
  <si>
    <t>ブランコ、滑り台、シーソー等の公園遊具（※学校・保育遊具を含む）</t>
  </si>
  <si>
    <t>厨房機器・給食機器</t>
  </si>
  <si>
    <t>厨房機器</t>
  </si>
  <si>
    <t>流し台・調理台、食器洗浄機、消毒保管庫、調理機器、冷蔵・冷凍庫</t>
    <rPh sb="14" eb="19">
      <t>ショウドクホカンコ</t>
    </rPh>
    <phoneticPr fontId="5"/>
  </si>
  <si>
    <t>給食機器</t>
    <phoneticPr fontId="24"/>
  </si>
  <si>
    <t>食器類、食器カゴ、配膳台</t>
    <rPh sb="2" eb="3">
      <t>ルイ</t>
    </rPh>
    <rPh sb="4" eb="6">
      <t>ショッキ</t>
    </rPh>
    <phoneticPr fontId="24"/>
  </si>
  <si>
    <t>楽器</t>
  </si>
  <si>
    <t>楽器及び関連商品</t>
  </si>
  <si>
    <t>日用雑貨</t>
  </si>
  <si>
    <t>日用品・金物</t>
  </si>
  <si>
    <t>日用品、洗剤類、金物、清掃用品、カギ（製作を含む）、害虫駆除品、スリッパ、衣装ケース、トイレットペーパー、作業用一輪車等</t>
    <phoneticPr fontId="24"/>
  </si>
  <si>
    <t>ポリ・ビニール用品</t>
  </si>
  <si>
    <t>ポリ袋、ポリ平テープ、傘袋、ＰＰバンド、ブルーシート等</t>
  </si>
  <si>
    <t>塗料</t>
  </si>
  <si>
    <t>ワックス、ラッカースプレー、ペンキ等</t>
  </si>
  <si>
    <t>時計</t>
    <rPh sb="0" eb="2">
      <t>トケイ</t>
    </rPh>
    <phoneticPr fontId="24"/>
  </si>
  <si>
    <t>置時計、掛時計、腕時計</t>
    <rPh sb="0" eb="3">
      <t>オキドケイ</t>
    </rPh>
    <rPh sb="4" eb="7">
      <t>カケドケイ</t>
    </rPh>
    <rPh sb="8" eb="11">
      <t>ウデドケイ</t>
    </rPh>
    <phoneticPr fontId="24"/>
  </si>
  <si>
    <t>物置</t>
    <rPh sb="0" eb="2">
      <t>モノオキ</t>
    </rPh>
    <phoneticPr fontId="24"/>
  </si>
  <si>
    <t>物置、プレハブ</t>
    <rPh sb="0" eb="2">
      <t>モノオキ</t>
    </rPh>
    <phoneticPr fontId="24"/>
  </si>
  <si>
    <t>室内装飾類</t>
    <rPh sb="0" eb="5">
      <t>シツナイソウショクルイ</t>
    </rPh>
    <phoneticPr fontId="24"/>
  </si>
  <si>
    <t>絨毯、カーテン、暗幕、ブラインド、クロス</t>
    <rPh sb="0" eb="2">
      <t>ジュウタン</t>
    </rPh>
    <rPh sb="8" eb="10">
      <t>アンマク</t>
    </rPh>
    <phoneticPr fontId="24"/>
  </si>
  <si>
    <t>ステージ幕</t>
    <rPh sb="4" eb="5">
      <t>マク</t>
    </rPh>
    <phoneticPr fontId="24"/>
  </si>
  <si>
    <t>ステージ幕、緞帳</t>
    <rPh sb="4" eb="5">
      <t>マク</t>
    </rPh>
    <rPh sb="6" eb="8">
      <t>ドンチョウ</t>
    </rPh>
    <phoneticPr fontId="24"/>
  </si>
  <si>
    <t>畳・建具</t>
    <phoneticPr fontId="24"/>
  </si>
  <si>
    <t>畳、ふすま</t>
    <phoneticPr fontId="24"/>
  </si>
  <si>
    <t>衣類（消防用を除く）</t>
    <rPh sb="0" eb="2">
      <t>イルイ</t>
    </rPh>
    <rPh sb="3" eb="6">
      <t>ショウボウヨウ</t>
    </rPh>
    <rPh sb="7" eb="8">
      <t>ノゾ</t>
    </rPh>
    <phoneticPr fontId="24"/>
  </si>
  <si>
    <t>衣料・雨衣等</t>
    <rPh sb="0" eb="2">
      <t>イリョウ</t>
    </rPh>
    <rPh sb="3" eb="5">
      <t>アマイ</t>
    </rPh>
    <rPh sb="5" eb="6">
      <t>トウ</t>
    </rPh>
    <phoneticPr fontId="24"/>
  </si>
  <si>
    <t>作業服、雨衣、防寒着、腕章</t>
    <rPh sb="0" eb="3">
      <t>サギョウフク</t>
    </rPh>
    <rPh sb="4" eb="6">
      <t>アマイ</t>
    </rPh>
    <rPh sb="7" eb="10">
      <t>ボウカンギ</t>
    </rPh>
    <rPh sb="11" eb="13">
      <t>ワンショウ</t>
    </rPh>
    <phoneticPr fontId="24"/>
  </si>
  <si>
    <t>帽子</t>
    <rPh sb="0" eb="2">
      <t>ボウシ</t>
    </rPh>
    <phoneticPr fontId="24"/>
  </si>
  <si>
    <t>帽子、作業用ヘルメット</t>
    <rPh sb="0" eb="2">
      <t>ボウシ</t>
    </rPh>
    <rPh sb="3" eb="6">
      <t>サギョウヨウ</t>
    </rPh>
    <phoneticPr fontId="24"/>
  </si>
  <si>
    <t>履物</t>
    <rPh sb="0" eb="2">
      <t>ハキモノ</t>
    </rPh>
    <phoneticPr fontId="24"/>
  </si>
  <si>
    <t>安全靴、長靴</t>
    <rPh sb="0" eb="3">
      <t>アンゼングツ</t>
    </rPh>
    <rPh sb="4" eb="6">
      <t>ナガグツ</t>
    </rPh>
    <phoneticPr fontId="24"/>
  </si>
  <si>
    <t>看板・旗・プレート・シール</t>
  </si>
  <si>
    <t>看板</t>
  </si>
  <si>
    <t>トタン製、木製、樹脂</t>
    <phoneticPr fontId="24"/>
  </si>
  <si>
    <t>旗</t>
  </si>
  <si>
    <t>旗、のぼり、たれ幕</t>
  </si>
  <si>
    <t>車両用標識</t>
  </si>
  <si>
    <t>プレート</t>
  </si>
  <si>
    <t>樹脂製、金属製、その他</t>
  </si>
  <si>
    <t>シール</t>
  </si>
  <si>
    <t>検査・調査済シール</t>
  </si>
  <si>
    <t>自動車</t>
  </si>
  <si>
    <t>乗用・貨物自動車</t>
  </si>
  <si>
    <t>乗用車、貨物車、福祉車</t>
  </si>
  <si>
    <t>特殊・特種自動車</t>
  </si>
  <si>
    <t>バス、トラック等</t>
  </si>
  <si>
    <t>消防ポンプ積載車</t>
    <rPh sb="0" eb="2">
      <t>ショウボウ</t>
    </rPh>
    <rPh sb="5" eb="8">
      <t>セキサイシャ</t>
    </rPh>
    <phoneticPr fontId="24"/>
  </si>
  <si>
    <t>電気用品</t>
  </si>
  <si>
    <t>電化製品</t>
  </si>
  <si>
    <t>家電製品（テレビ・エアコン・空調機器）、電気部品等</t>
    <phoneticPr fontId="24"/>
  </si>
  <si>
    <t>照明器具</t>
  </si>
  <si>
    <t>LED照明器具等</t>
    <rPh sb="3" eb="7">
      <t>ショウメイキグ</t>
    </rPh>
    <phoneticPr fontId="24"/>
  </si>
  <si>
    <t>通信機器</t>
  </si>
  <si>
    <t>電話機、携帯電話、無線機、電話交換機等</t>
    <phoneticPr fontId="24"/>
  </si>
  <si>
    <t>撮影・映像機器</t>
    <rPh sb="0" eb="2">
      <t>サツエイ</t>
    </rPh>
    <rPh sb="3" eb="7">
      <t>エイゾウキキ</t>
    </rPh>
    <phoneticPr fontId="24"/>
  </si>
  <si>
    <t>カメラ、デジタルカメラ、プロジェクター等</t>
    <rPh sb="19" eb="20">
      <t>トウ</t>
    </rPh>
    <phoneticPr fontId="24"/>
  </si>
  <si>
    <t>放送・音響機器</t>
    <phoneticPr fontId="24"/>
  </si>
  <si>
    <t>放送設備機器、アンプ、スピーカー、拡声器等</t>
    <phoneticPr fontId="24"/>
  </si>
  <si>
    <t>業務用電気機器</t>
  </si>
  <si>
    <t>舞台照明、電力機器、発電機、モーター、電材、スポットエアコン等</t>
  </si>
  <si>
    <t>各種機械器具</t>
  </si>
  <si>
    <t>産業用機械</t>
  </si>
  <si>
    <t>ボイラー、エンジン、モーター、ポンプ、ブロワ、コンベア等</t>
  </si>
  <si>
    <t>産業用器具</t>
  </si>
  <si>
    <t>水位計・流量計等</t>
  </si>
  <si>
    <t>農業機械</t>
  </si>
  <si>
    <t>草刈り機・チェーンソー、農業機械等</t>
  </si>
  <si>
    <t>農業器具</t>
  </si>
  <si>
    <t>農業器具</t>
    <phoneticPr fontId="24"/>
  </si>
  <si>
    <t>建設用機械</t>
  </si>
  <si>
    <t>建設用器具</t>
  </si>
  <si>
    <t>理化学機械・器具</t>
  </si>
  <si>
    <t>理化学機械器具分析機器、計測機器、計量機器等</t>
  </si>
  <si>
    <t>下水・し尿処理施設関係機械・器具</t>
    <rPh sb="0" eb="2">
      <t>ゲスイ</t>
    </rPh>
    <rPh sb="4" eb="7">
      <t>ニョウショリ</t>
    </rPh>
    <rPh sb="7" eb="9">
      <t>シセツ</t>
    </rPh>
    <rPh sb="9" eb="11">
      <t>カンケイ</t>
    </rPh>
    <rPh sb="11" eb="13">
      <t>キカイ</t>
    </rPh>
    <rPh sb="14" eb="16">
      <t>キグ</t>
    </rPh>
    <phoneticPr fontId="24"/>
  </si>
  <si>
    <t>下水・し尿処理施設関係機械・器具</t>
    <phoneticPr fontId="24"/>
  </si>
  <si>
    <t>捕獲用機械・器具</t>
  </si>
  <si>
    <t>捕獲用器具</t>
    <phoneticPr fontId="24"/>
  </si>
  <si>
    <t>その他機械・器具</t>
  </si>
  <si>
    <t>資材・原材料等</t>
  </si>
  <si>
    <t>土木・建設用資材</t>
  </si>
  <si>
    <t>砂、砕石、生コン、セメント製品等</t>
  </si>
  <si>
    <t>木材・合板</t>
  </si>
  <si>
    <t>鋼材・鋳鉄製品</t>
  </si>
  <si>
    <t>鋼材・鋳鉄製品・鉄蓋（マンホール用）</t>
  </si>
  <si>
    <t>道路保安資材</t>
  </si>
  <si>
    <t>道路標識、カーブミラー、ガードレール、カラーコーン等</t>
  </si>
  <si>
    <t>園芸用品</t>
  </si>
  <si>
    <t>種苗・生花・芝・樹木・園芸用品等</t>
  </si>
  <si>
    <t>保健器具等</t>
    <rPh sb="0" eb="5">
      <t>ホケンキグトウ</t>
    </rPh>
    <phoneticPr fontId="24"/>
  </si>
  <si>
    <t>保健器具</t>
    <rPh sb="0" eb="4">
      <t>ホケンキグ</t>
    </rPh>
    <phoneticPr fontId="24"/>
  </si>
  <si>
    <t>体重計、身長計、血圧計、体温計、各種検診用具</t>
    <rPh sb="0" eb="3">
      <t>タイジュウケイ</t>
    </rPh>
    <rPh sb="4" eb="6">
      <t>シンチョウ</t>
    </rPh>
    <rPh sb="6" eb="7">
      <t>ケイ</t>
    </rPh>
    <rPh sb="8" eb="11">
      <t>ケツアツケイ</t>
    </rPh>
    <rPh sb="12" eb="15">
      <t>タイオンケイ</t>
    </rPh>
    <rPh sb="16" eb="18">
      <t>カクシュ</t>
    </rPh>
    <rPh sb="18" eb="20">
      <t>ケンシン</t>
    </rPh>
    <rPh sb="20" eb="22">
      <t>ヨウグ</t>
    </rPh>
    <phoneticPr fontId="24"/>
  </si>
  <si>
    <t>ＡＥＤ</t>
    <phoneticPr fontId="24"/>
  </si>
  <si>
    <t>AED、AED収納ケース、AED関連消耗品</t>
    <rPh sb="7" eb="9">
      <t>シュウノウ</t>
    </rPh>
    <rPh sb="16" eb="21">
      <t>カンレンショウモウヒン</t>
    </rPh>
    <phoneticPr fontId="24"/>
  </si>
  <si>
    <t>福祉介護器具・用品</t>
    <rPh sb="0" eb="6">
      <t>フクシカイゴキグ</t>
    </rPh>
    <rPh sb="7" eb="9">
      <t>ヨウヒン</t>
    </rPh>
    <phoneticPr fontId="24"/>
  </si>
  <si>
    <t>車椅子、介護用ベッド、紙おむつ類</t>
    <rPh sb="0" eb="3">
      <t>クルマイス</t>
    </rPh>
    <rPh sb="4" eb="7">
      <t>カイゴヨウ</t>
    </rPh>
    <rPh sb="11" eb="12">
      <t>カミ</t>
    </rPh>
    <rPh sb="15" eb="16">
      <t>ルイ</t>
    </rPh>
    <phoneticPr fontId="24"/>
  </si>
  <si>
    <t>健康器具</t>
    <phoneticPr fontId="24"/>
  </si>
  <si>
    <t>健康器具</t>
    <rPh sb="0" eb="4">
      <t>ケンコウキグ</t>
    </rPh>
    <phoneticPr fontId="24"/>
  </si>
  <si>
    <t>薬品類</t>
    <rPh sb="0" eb="3">
      <t>ヤクヒンルイ</t>
    </rPh>
    <phoneticPr fontId="24"/>
  </si>
  <si>
    <t>医療用薬品</t>
    <rPh sb="0" eb="5">
      <t>イリョウヨウヤクヒン</t>
    </rPh>
    <phoneticPr fontId="24"/>
  </si>
  <si>
    <t>医療用薬品、検査用薬品、ワクチン</t>
    <rPh sb="0" eb="5">
      <t>イリョウヨウヤクヒン</t>
    </rPh>
    <rPh sb="6" eb="11">
      <t>ケンサヨウヤクヒン</t>
    </rPh>
    <phoneticPr fontId="24"/>
  </si>
  <si>
    <t>家庭用薬品</t>
    <rPh sb="0" eb="5">
      <t>カテイヨウヤクヒン</t>
    </rPh>
    <phoneticPr fontId="24"/>
  </si>
  <si>
    <t>家庭用薬品、衛生材料</t>
    <rPh sb="0" eb="5">
      <t>カテイヨウヤクヒン</t>
    </rPh>
    <rPh sb="6" eb="10">
      <t>エイセイザイリョウ</t>
    </rPh>
    <phoneticPr fontId="24"/>
  </si>
  <si>
    <t>フッ化物洗口剤</t>
    <rPh sb="2" eb="4">
      <t>カブツ</t>
    </rPh>
    <rPh sb="4" eb="7">
      <t>センコウザイ</t>
    </rPh>
    <phoneticPr fontId="24"/>
  </si>
  <si>
    <t>化学薬品</t>
  </si>
  <si>
    <t>活性炭・硫酸バンド・メタノール・苛性ソーダ・高分子凝集剤・消泡剤・ポリ鉄等</t>
  </si>
  <si>
    <t>プール薬品</t>
  </si>
  <si>
    <t>プール薬品</t>
    <phoneticPr fontId="24"/>
  </si>
  <si>
    <t>その他薬品</t>
    <phoneticPr fontId="24"/>
  </si>
  <si>
    <t/>
  </si>
  <si>
    <t>消防・防災</t>
    <phoneticPr fontId="24"/>
  </si>
  <si>
    <t>消防器具・用品</t>
    <rPh sb="5" eb="7">
      <t>ヨウヒン</t>
    </rPh>
    <phoneticPr fontId="24"/>
  </si>
  <si>
    <t>消火器、消防ホース、避難器具</t>
    <rPh sb="0" eb="3">
      <t>ショウカキ</t>
    </rPh>
    <rPh sb="4" eb="6">
      <t>ショウボウ</t>
    </rPh>
    <rPh sb="10" eb="14">
      <t>ヒナンキグ</t>
    </rPh>
    <phoneticPr fontId="5"/>
  </si>
  <si>
    <t>消防ポンプ</t>
    <phoneticPr fontId="24"/>
  </si>
  <si>
    <t>消防ポンプ</t>
    <rPh sb="0" eb="2">
      <t>ショウボウ</t>
    </rPh>
    <phoneticPr fontId="24"/>
  </si>
  <si>
    <t>消防用衣類</t>
    <rPh sb="0" eb="5">
      <t>ショウボウヨウイルイ</t>
    </rPh>
    <phoneticPr fontId="24"/>
  </si>
  <si>
    <t>作業服、活動服、法被、長靴、帽子、ヘルメット</t>
    <rPh sb="0" eb="3">
      <t>サギョウフク</t>
    </rPh>
    <rPh sb="4" eb="7">
      <t>カツドウフク</t>
    </rPh>
    <rPh sb="8" eb="10">
      <t>ハッピ</t>
    </rPh>
    <rPh sb="11" eb="13">
      <t>ナガグツ</t>
    </rPh>
    <rPh sb="14" eb="16">
      <t>ボウシ</t>
    </rPh>
    <phoneticPr fontId="24"/>
  </si>
  <si>
    <t>防災器具・用品</t>
    <rPh sb="2" eb="4">
      <t>キグ</t>
    </rPh>
    <phoneticPr fontId="24"/>
  </si>
  <si>
    <t>防災器具、防災用品</t>
    <rPh sb="0" eb="4">
      <t>ボウサイキグ</t>
    </rPh>
    <rPh sb="5" eb="9">
      <t>ボウサイヨウヒン</t>
    </rPh>
    <phoneticPr fontId="24"/>
  </si>
  <si>
    <t>防災用備蓄食料</t>
    <rPh sb="2" eb="3">
      <t>ヨウ</t>
    </rPh>
    <rPh sb="3" eb="7">
      <t>ビチクショクリョウ</t>
    </rPh>
    <phoneticPr fontId="24"/>
  </si>
  <si>
    <t>保存食、保存水</t>
    <rPh sb="0" eb="3">
      <t>ホゾンショク</t>
    </rPh>
    <rPh sb="4" eb="7">
      <t>ホゾンスイ</t>
    </rPh>
    <phoneticPr fontId="24"/>
  </si>
  <si>
    <t>選挙用品</t>
  </si>
  <si>
    <t>選挙機器</t>
  </si>
  <si>
    <t>投票用紙計数機、交付機、啓発物資、選挙運動表示物、投票箱等</t>
  </si>
  <si>
    <t>ごみ関係</t>
    <rPh sb="2" eb="4">
      <t>カンケイ</t>
    </rPh>
    <phoneticPr fontId="24"/>
  </si>
  <si>
    <t>ごみ関係用品</t>
    <phoneticPr fontId="24"/>
  </si>
  <si>
    <t>ごみ箱、コンテナ、エコバッグ</t>
    <rPh sb="2" eb="3">
      <t>バコ</t>
    </rPh>
    <phoneticPr fontId="24"/>
  </si>
  <si>
    <t>指定ごみ袋</t>
    <phoneticPr fontId="24"/>
  </si>
  <si>
    <t>玉名市指定ごみ袋</t>
    <rPh sb="0" eb="5">
      <t>タマナシシテイ</t>
    </rPh>
    <rPh sb="7" eb="8">
      <t>ブクロ</t>
    </rPh>
    <phoneticPr fontId="24"/>
  </si>
  <si>
    <t>記念品・贈答品</t>
  </si>
  <si>
    <t>ギフト用品</t>
  </si>
  <si>
    <t>記念品、贈答品、カタログギフト</t>
    <phoneticPr fontId="24"/>
  </si>
  <si>
    <t>記章・カップ</t>
  </si>
  <si>
    <t>カップ、金盃、トロフィー、メダル、楯、優勝旗等</t>
  </si>
  <si>
    <t>その他の具体的な内容</t>
    <rPh sb="4" eb="7">
      <t>グタイテキ</t>
    </rPh>
    <rPh sb="8" eb="10">
      <t>ナイヨウ</t>
    </rPh>
    <phoneticPr fontId="5"/>
  </si>
  <si>
    <t>※説明書きは、短めな文字、箇条書きでお願いします。</t>
    <rPh sb="1" eb="4">
      <t>セツメイガ</t>
    </rPh>
    <rPh sb="7" eb="8">
      <t>ミジカ</t>
    </rPh>
    <rPh sb="10" eb="12">
      <t>モジ</t>
    </rPh>
    <rPh sb="13" eb="16">
      <t>カジョウガ</t>
    </rPh>
    <rPh sb="19" eb="20">
      <t>ネガ</t>
    </rPh>
    <phoneticPr fontId="6"/>
  </si>
  <si>
    <t>施設管理</t>
    <rPh sb="0" eb="4">
      <t>シセツカンリ</t>
    </rPh>
    <phoneticPr fontId="24"/>
  </si>
  <si>
    <t>施設清掃</t>
    <rPh sb="0" eb="4">
      <t>シセツセイソウ</t>
    </rPh>
    <phoneticPr fontId="24"/>
  </si>
  <si>
    <t>空気環境測定</t>
    <rPh sb="0" eb="6">
      <t>クウキカンキョウソクテイ</t>
    </rPh>
    <phoneticPr fontId="24"/>
  </si>
  <si>
    <t>飲料水水質検査</t>
    <rPh sb="0" eb="3">
      <t>インリョウスイ</t>
    </rPh>
    <rPh sb="3" eb="7">
      <t>スイシツケンサ</t>
    </rPh>
    <phoneticPr fontId="24"/>
  </si>
  <si>
    <t>建築物ねずみ害虫駆除</t>
    <rPh sb="0" eb="3">
      <t>ケンチクブツ</t>
    </rPh>
    <rPh sb="6" eb="10">
      <t>ガイチュウクジョ</t>
    </rPh>
    <phoneticPr fontId="24"/>
  </si>
  <si>
    <t>ねずみ、シロアリ、ゴキブリ等</t>
    <rPh sb="13" eb="14">
      <t>トウ</t>
    </rPh>
    <phoneticPr fontId="24"/>
  </si>
  <si>
    <t>建築物の定期点検</t>
    <rPh sb="0" eb="3">
      <t>ケンチクブツ</t>
    </rPh>
    <rPh sb="4" eb="8">
      <t>テイキテンケン</t>
    </rPh>
    <phoneticPr fontId="24"/>
  </si>
  <si>
    <t>建築設備保守点検</t>
    <rPh sb="0" eb="4">
      <t>ケンチクセツビ</t>
    </rPh>
    <rPh sb="4" eb="8">
      <t>ホシュテンケン</t>
    </rPh>
    <phoneticPr fontId="24"/>
  </si>
  <si>
    <t>浄化槽保守・点検</t>
    <rPh sb="0" eb="3">
      <t>ジョウカソウ</t>
    </rPh>
    <rPh sb="3" eb="5">
      <t>ホシュ</t>
    </rPh>
    <rPh sb="6" eb="8">
      <t>テンケン</t>
    </rPh>
    <phoneticPr fontId="24"/>
  </si>
  <si>
    <t>浄化槽、合併処理槽</t>
    <rPh sb="0" eb="3">
      <t>ジョウカソウ</t>
    </rPh>
    <rPh sb="4" eb="9">
      <t>ガッペイショリソウ</t>
    </rPh>
    <phoneticPr fontId="24"/>
  </si>
  <si>
    <t>飲料水貯水槽清掃</t>
    <rPh sb="0" eb="6">
      <t>インリョウスイチョスイソウ</t>
    </rPh>
    <rPh sb="6" eb="8">
      <t>セイソウ</t>
    </rPh>
    <phoneticPr fontId="24"/>
  </si>
  <si>
    <t>給水設備の点検・保守</t>
    <rPh sb="0" eb="4">
      <t>キュウスイセツビ</t>
    </rPh>
    <rPh sb="5" eb="7">
      <t>テンケン</t>
    </rPh>
    <rPh sb="8" eb="10">
      <t>ホシュ</t>
    </rPh>
    <phoneticPr fontId="24"/>
  </si>
  <si>
    <t>貯水槽、ろ過装置</t>
    <rPh sb="0" eb="3">
      <t>チョスイソウ</t>
    </rPh>
    <rPh sb="5" eb="8">
      <t>カソウチ</t>
    </rPh>
    <phoneticPr fontId="24"/>
  </si>
  <si>
    <t>排水設備の点検・保守</t>
    <rPh sb="0" eb="4">
      <t>ハイスイセツビ</t>
    </rPh>
    <rPh sb="5" eb="7">
      <t>テンケン</t>
    </rPh>
    <rPh sb="8" eb="10">
      <t>ホシュ</t>
    </rPh>
    <phoneticPr fontId="24"/>
  </si>
  <si>
    <t>汚水槽、排水管、グリーストラップ</t>
    <rPh sb="0" eb="3">
      <t>オスイソウ</t>
    </rPh>
    <rPh sb="4" eb="7">
      <t>ハイスイカン</t>
    </rPh>
    <phoneticPr fontId="24"/>
  </si>
  <si>
    <t>電気保安管理</t>
    <rPh sb="0" eb="6">
      <t>デンキホアンカンリ</t>
    </rPh>
    <phoneticPr fontId="24"/>
  </si>
  <si>
    <t>電気設備の保守・点検</t>
    <rPh sb="0" eb="4">
      <t>デンキセツビ</t>
    </rPh>
    <rPh sb="5" eb="7">
      <t>ホシュ</t>
    </rPh>
    <rPh sb="8" eb="10">
      <t>テンケン</t>
    </rPh>
    <phoneticPr fontId="24"/>
  </si>
  <si>
    <t>受電設備、自家発電設備等</t>
    <rPh sb="0" eb="4">
      <t>ジュデンセツビ</t>
    </rPh>
    <rPh sb="5" eb="12">
      <t>ジカハツデンセツビトウ</t>
    </rPh>
    <phoneticPr fontId="24"/>
  </si>
  <si>
    <t>エレベーター等の保守・点検</t>
    <rPh sb="6" eb="7">
      <t>トウ</t>
    </rPh>
    <rPh sb="8" eb="10">
      <t>ホシュ</t>
    </rPh>
    <rPh sb="11" eb="13">
      <t>テンケン</t>
    </rPh>
    <phoneticPr fontId="24"/>
  </si>
  <si>
    <t>エレベーター、エスカレーター、リフト式駐車場</t>
    <rPh sb="18" eb="22">
      <t>シキチュウシャジョウ</t>
    </rPh>
    <phoneticPr fontId="24"/>
  </si>
  <si>
    <t>自動ドアの保守・点検</t>
    <rPh sb="0" eb="2">
      <t>ジドウ</t>
    </rPh>
    <rPh sb="5" eb="7">
      <t>ホシュ</t>
    </rPh>
    <rPh sb="8" eb="10">
      <t>テンケン</t>
    </rPh>
    <phoneticPr fontId="24"/>
  </si>
  <si>
    <t>空調設備の保守・点検</t>
    <rPh sb="0" eb="4">
      <t>クウチョウセツビ</t>
    </rPh>
    <rPh sb="5" eb="7">
      <t>ホシュ</t>
    </rPh>
    <rPh sb="8" eb="10">
      <t>テンケン</t>
    </rPh>
    <phoneticPr fontId="24"/>
  </si>
  <si>
    <t>空調設備、冷暖房</t>
    <rPh sb="0" eb="4">
      <t>クウチョウセツビ</t>
    </rPh>
    <rPh sb="5" eb="8">
      <t>レイダンボウ</t>
    </rPh>
    <phoneticPr fontId="24"/>
  </si>
  <si>
    <t>ダクトの清掃</t>
    <rPh sb="4" eb="6">
      <t>セイソウ</t>
    </rPh>
    <phoneticPr fontId="24"/>
  </si>
  <si>
    <t>空調、厨房ダクト清掃</t>
    <rPh sb="0" eb="2">
      <t>クウチョウ</t>
    </rPh>
    <rPh sb="3" eb="5">
      <t>チュウボウ</t>
    </rPh>
    <rPh sb="8" eb="10">
      <t>セイソウ</t>
    </rPh>
    <phoneticPr fontId="24"/>
  </si>
  <si>
    <t>ボイラーの点検・清掃</t>
    <rPh sb="5" eb="7">
      <t>テンケン</t>
    </rPh>
    <rPh sb="8" eb="10">
      <t>セイソウ</t>
    </rPh>
    <phoneticPr fontId="24"/>
  </si>
  <si>
    <t>ポンプの保守・点検</t>
    <rPh sb="4" eb="6">
      <t>ホシュ</t>
    </rPh>
    <rPh sb="7" eb="9">
      <t>テンケン</t>
    </rPh>
    <phoneticPr fontId="24"/>
  </si>
  <si>
    <t>監視制御装置の保守・点検</t>
    <rPh sb="0" eb="6">
      <t>カンシセイギョソウチ</t>
    </rPh>
    <rPh sb="7" eb="9">
      <t>ホシュ</t>
    </rPh>
    <rPh sb="10" eb="12">
      <t>テンケン</t>
    </rPh>
    <phoneticPr fontId="24"/>
  </si>
  <si>
    <t>中央監視装置、自動制御装置</t>
    <rPh sb="0" eb="6">
      <t>チュウオウカンシソウチ</t>
    </rPh>
    <rPh sb="7" eb="13">
      <t>ジドウセイギョソウチ</t>
    </rPh>
    <phoneticPr fontId="24"/>
  </si>
  <si>
    <t>消防設備の保守・点検</t>
    <rPh sb="0" eb="4">
      <t>ショウボウセツビ</t>
    </rPh>
    <rPh sb="5" eb="7">
      <t>ホシュ</t>
    </rPh>
    <rPh sb="8" eb="10">
      <t>テンケン</t>
    </rPh>
    <phoneticPr fontId="24"/>
  </si>
  <si>
    <t>火災報知機、消化器、消火栓、スプリンクラー、救助袋の点検、防火対象物の点検</t>
    <rPh sb="0" eb="5">
      <t>カサイホウチキ</t>
    </rPh>
    <rPh sb="6" eb="9">
      <t>ショウカキ</t>
    </rPh>
    <rPh sb="10" eb="13">
      <t>ショウカセン</t>
    </rPh>
    <rPh sb="22" eb="25">
      <t>キュウジョブクロ</t>
    </rPh>
    <rPh sb="26" eb="28">
      <t>テンケン</t>
    </rPh>
    <rPh sb="29" eb="34">
      <t>ボウカタイショウブツ</t>
    </rPh>
    <rPh sb="35" eb="37">
      <t>テンケン</t>
    </rPh>
    <phoneticPr fontId="24"/>
  </si>
  <si>
    <t>建築設備の定期点検</t>
    <rPh sb="0" eb="4">
      <t>ケンチクセツビ</t>
    </rPh>
    <rPh sb="5" eb="9">
      <t>テイキテンケン</t>
    </rPh>
    <phoneticPr fontId="24"/>
  </si>
  <si>
    <t>建築基準法第12条第4項に基づく建築設備定期点検（エレベーターを除く）</t>
    <rPh sb="0" eb="6">
      <t>ケンチクキジュンホウダイ</t>
    </rPh>
    <rPh sb="8" eb="10">
      <t>ジョウダイ</t>
    </rPh>
    <rPh sb="11" eb="12">
      <t>コウ</t>
    </rPh>
    <rPh sb="13" eb="14">
      <t>モト</t>
    </rPh>
    <rPh sb="16" eb="20">
      <t>ケンチクセツビ</t>
    </rPh>
    <rPh sb="20" eb="24">
      <t>テイキテンケン</t>
    </rPh>
    <rPh sb="32" eb="33">
      <t>ノゾ</t>
    </rPh>
    <phoneticPr fontId="24"/>
  </si>
  <si>
    <t>放送通信設備の保守・点検</t>
    <rPh sb="0" eb="6">
      <t>ホウソウツウシンセツビ</t>
    </rPh>
    <rPh sb="7" eb="9">
      <t>ホシュ</t>
    </rPh>
    <rPh sb="10" eb="12">
      <t>テンケン</t>
    </rPh>
    <phoneticPr fontId="24"/>
  </si>
  <si>
    <t>電話交換機の保守点検、テレビ共聴設備、放送設備</t>
    <rPh sb="0" eb="5">
      <t>デンワコウカンキ</t>
    </rPh>
    <rPh sb="6" eb="10">
      <t>ホシュテンケン</t>
    </rPh>
    <rPh sb="14" eb="16">
      <t>キョウチョウ</t>
    </rPh>
    <rPh sb="16" eb="18">
      <t>セツビ</t>
    </rPh>
    <rPh sb="19" eb="23">
      <t>ホウソウセツビ</t>
    </rPh>
    <phoneticPr fontId="24"/>
  </si>
  <si>
    <t>無線通信設備保守</t>
    <rPh sb="0" eb="4">
      <t>ムセンツウシン</t>
    </rPh>
    <rPh sb="4" eb="8">
      <t>セツビホシュ</t>
    </rPh>
    <phoneticPr fontId="24"/>
  </si>
  <si>
    <t>危険物施設保守・点検</t>
    <rPh sb="0" eb="5">
      <t>キケンブツシセツ</t>
    </rPh>
    <rPh sb="5" eb="7">
      <t>ホシュ</t>
    </rPh>
    <rPh sb="8" eb="10">
      <t>テンケン</t>
    </rPh>
    <phoneticPr fontId="24"/>
  </si>
  <si>
    <t>機器等保守点検</t>
    <rPh sb="0" eb="3">
      <t>キキトウ</t>
    </rPh>
    <rPh sb="3" eb="7">
      <t>ホシュテンケン</t>
    </rPh>
    <phoneticPr fontId="24"/>
  </si>
  <si>
    <t>事務機器等保守管理</t>
    <rPh sb="0" eb="5">
      <t>ジムキキトウ</t>
    </rPh>
    <rPh sb="5" eb="9">
      <t>ホシュカンリ</t>
    </rPh>
    <phoneticPr fontId="24"/>
  </si>
  <si>
    <t>情報機器保守管理</t>
    <rPh sb="0" eb="4">
      <t>ジョウホウキキ</t>
    </rPh>
    <rPh sb="4" eb="8">
      <t>ホシュカンリ</t>
    </rPh>
    <phoneticPr fontId="24"/>
  </si>
  <si>
    <t>計測機器保守管理</t>
    <rPh sb="0" eb="8">
      <t>ケイソクキキホシュカンリ</t>
    </rPh>
    <phoneticPr fontId="24"/>
  </si>
  <si>
    <t>医療機器保守点検</t>
    <rPh sb="0" eb="4">
      <t>イリョウキキ</t>
    </rPh>
    <rPh sb="4" eb="8">
      <t>ホシュテンケン</t>
    </rPh>
    <phoneticPr fontId="24"/>
  </si>
  <si>
    <t>トレーニング機器等保守管理</t>
    <rPh sb="6" eb="8">
      <t>キキ</t>
    </rPh>
    <rPh sb="8" eb="9">
      <t>トウ</t>
    </rPh>
    <rPh sb="9" eb="13">
      <t>ホシュカンリ</t>
    </rPh>
    <phoneticPr fontId="24"/>
  </si>
  <si>
    <t>プールろ過装置保守管理</t>
    <rPh sb="4" eb="7">
      <t>カソウチ</t>
    </rPh>
    <rPh sb="7" eb="11">
      <t>ホシュカンリ</t>
    </rPh>
    <phoneticPr fontId="24"/>
  </si>
  <si>
    <t>遊具・砂場保守管理</t>
    <rPh sb="0" eb="2">
      <t>ユウグ</t>
    </rPh>
    <rPh sb="3" eb="5">
      <t>スナバ</t>
    </rPh>
    <rPh sb="5" eb="9">
      <t>ホシュカンリ</t>
    </rPh>
    <phoneticPr fontId="24"/>
  </si>
  <si>
    <t>映像・音響設備等保守管理</t>
    <rPh sb="0" eb="2">
      <t>エイゾウ</t>
    </rPh>
    <rPh sb="3" eb="7">
      <t>オンキョウセツビ</t>
    </rPh>
    <rPh sb="7" eb="8">
      <t>トウ</t>
    </rPh>
    <rPh sb="8" eb="12">
      <t>ホシュカンリ</t>
    </rPh>
    <phoneticPr fontId="24"/>
  </si>
  <si>
    <t>楽器調律</t>
    <rPh sb="0" eb="4">
      <t>ガッキチョウリツ</t>
    </rPh>
    <phoneticPr fontId="24"/>
  </si>
  <si>
    <t>交通安全施設等保守点検</t>
    <rPh sb="0" eb="7">
      <t>コウツウアンゼンシセツトウ</t>
    </rPh>
    <rPh sb="7" eb="11">
      <t>ホシュテンケン</t>
    </rPh>
    <phoneticPr fontId="24"/>
  </si>
  <si>
    <t>浄化処理施設設備保守管理</t>
    <rPh sb="0" eb="6">
      <t>ジョウカショリシセツ</t>
    </rPh>
    <rPh sb="6" eb="12">
      <t>セツビホシュカンリ</t>
    </rPh>
    <phoneticPr fontId="24"/>
  </si>
  <si>
    <t>農業用排水機保守管理</t>
    <rPh sb="0" eb="6">
      <t>ノウギョウヨウハイスイキ</t>
    </rPh>
    <rPh sb="6" eb="10">
      <t>ホシュカンリ</t>
    </rPh>
    <phoneticPr fontId="24"/>
  </si>
  <si>
    <t>清掃施設設備保守管理</t>
    <rPh sb="0" eb="4">
      <t>セイソウシセツ</t>
    </rPh>
    <rPh sb="4" eb="10">
      <t>セツビホシュカンリ</t>
    </rPh>
    <phoneticPr fontId="24"/>
  </si>
  <si>
    <t>警備</t>
  </si>
  <si>
    <t>人的警備</t>
    <phoneticPr fontId="24"/>
  </si>
  <si>
    <t>人的警備、イベント警備（雑踏整理含む）</t>
    <rPh sb="9" eb="11">
      <t>ケイビ</t>
    </rPh>
    <rPh sb="12" eb="17">
      <t>ザットウセイリフク</t>
    </rPh>
    <phoneticPr fontId="24"/>
  </si>
  <si>
    <t>機械警備</t>
    <phoneticPr fontId="24"/>
  </si>
  <si>
    <t>監視・警報機器による遠隔警備</t>
    <rPh sb="0" eb="2">
      <t>カンシ</t>
    </rPh>
    <rPh sb="3" eb="5">
      <t>ケイホウ</t>
    </rPh>
    <rPh sb="5" eb="7">
      <t>キキ</t>
    </rPh>
    <rPh sb="10" eb="14">
      <t>エンカクケイビ</t>
    </rPh>
    <phoneticPr fontId="24"/>
  </si>
  <si>
    <t>交通警備</t>
    <rPh sb="0" eb="4">
      <t>コウツウケイビ</t>
    </rPh>
    <phoneticPr fontId="24"/>
  </si>
  <si>
    <t>交通誘導、駐車場誘導員</t>
    <rPh sb="0" eb="4">
      <t>コウツウユウドウ</t>
    </rPh>
    <rPh sb="8" eb="11">
      <t>ユウドウイン</t>
    </rPh>
    <phoneticPr fontId="24"/>
  </si>
  <si>
    <t>調査測定</t>
    <rPh sb="0" eb="4">
      <t>チョウサソクテイ</t>
    </rPh>
    <phoneticPr fontId="24"/>
  </si>
  <si>
    <t>水質調査</t>
    <rPh sb="0" eb="4">
      <t>スイシツチョウサ</t>
    </rPh>
    <phoneticPr fontId="24"/>
  </si>
  <si>
    <t>土壌調査</t>
    <rPh sb="0" eb="4">
      <t>ドジョウチョウサ</t>
    </rPh>
    <phoneticPr fontId="24"/>
  </si>
  <si>
    <t>大気質検査</t>
    <rPh sb="0" eb="5">
      <t>タイキシツケンサ</t>
    </rPh>
    <phoneticPr fontId="24"/>
  </si>
  <si>
    <t>騒音・振動測定</t>
    <rPh sb="0" eb="2">
      <t>ソウオン</t>
    </rPh>
    <rPh sb="3" eb="7">
      <t>シンドウソクテイ</t>
    </rPh>
    <phoneticPr fontId="24"/>
  </si>
  <si>
    <t>アスベスト濃度測定</t>
    <rPh sb="5" eb="9">
      <t>ノウドソクテイ</t>
    </rPh>
    <phoneticPr fontId="24"/>
  </si>
  <si>
    <t>ダイオキシン類測定</t>
    <rPh sb="6" eb="9">
      <t>ルイソクテイ</t>
    </rPh>
    <phoneticPr fontId="24"/>
  </si>
  <si>
    <t>環境アセスメント調査</t>
    <rPh sb="0" eb="2">
      <t>カンキョウ</t>
    </rPh>
    <rPh sb="8" eb="10">
      <t>チョウサ</t>
    </rPh>
    <phoneticPr fontId="24"/>
  </si>
  <si>
    <t>漏水調査</t>
    <rPh sb="0" eb="4">
      <t>ロウスイチョウサ</t>
    </rPh>
    <phoneticPr fontId="24"/>
  </si>
  <si>
    <t>市場・世論調査・解析</t>
    <rPh sb="0" eb="2">
      <t>シジョウ</t>
    </rPh>
    <rPh sb="3" eb="7">
      <t>ヨロンチョウサ</t>
    </rPh>
    <rPh sb="8" eb="10">
      <t>カイセキ</t>
    </rPh>
    <phoneticPr fontId="24"/>
  </si>
  <si>
    <t>文化財発掘調査</t>
    <rPh sb="0" eb="7">
      <t>ブンカザイハックツチョウサ</t>
    </rPh>
    <phoneticPr fontId="24"/>
  </si>
  <si>
    <t>文化財修復保存</t>
    <rPh sb="0" eb="3">
      <t>ブンカザイ</t>
    </rPh>
    <rPh sb="3" eb="7">
      <t>シュウフクホゾン</t>
    </rPh>
    <phoneticPr fontId="24"/>
  </si>
  <si>
    <t>計画策定業務</t>
    <phoneticPr fontId="24"/>
  </si>
  <si>
    <t>福祉計画策定</t>
  </si>
  <si>
    <t>福祉計画、子ども子育て支援計画、健康増進計画等</t>
  </si>
  <si>
    <t>防災・防犯計画策定</t>
  </si>
  <si>
    <t>防災計画等</t>
  </si>
  <si>
    <t>環境計画策定</t>
  </si>
  <si>
    <t>ごみ処理基本計画、環境計画等</t>
  </si>
  <si>
    <t>農業計画策定</t>
  </si>
  <si>
    <t>農業計画策定計画等</t>
  </si>
  <si>
    <t>その他計画策定</t>
  </si>
  <si>
    <t>基本計画、総合計画等</t>
  </si>
  <si>
    <t>検診・診査</t>
  </si>
  <si>
    <t>健康診査</t>
  </si>
  <si>
    <t>特定健康診査・特定保健指導</t>
  </si>
  <si>
    <t>各種検診</t>
  </si>
  <si>
    <t>診療報酬明細書等点検</t>
    <phoneticPr fontId="24"/>
  </si>
  <si>
    <t>診療受診者訪問指導</t>
  </si>
  <si>
    <t>ストレスチェック</t>
  </si>
  <si>
    <t>除草・伐採・剪定・管理（施設内）</t>
    <rPh sb="12" eb="15">
      <t>シセツナイ</t>
    </rPh>
    <phoneticPr fontId="24"/>
  </si>
  <si>
    <t>除草・伐採</t>
  </si>
  <si>
    <t>樹木剪定</t>
  </si>
  <si>
    <t>樹木の保護・管理</t>
    <rPh sb="3" eb="5">
      <t>ホゴ</t>
    </rPh>
    <rPh sb="6" eb="8">
      <t>カンリ</t>
    </rPh>
    <phoneticPr fontId="24"/>
  </si>
  <si>
    <t>廃棄物処理</t>
  </si>
  <si>
    <t>一般廃棄物（収集・運搬、中間処理）</t>
    <phoneticPr fontId="24"/>
  </si>
  <si>
    <t>一般廃棄物（処分）</t>
  </si>
  <si>
    <t>産業廃棄物（収集・運搬、中間処理）</t>
    <phoneticPr fontId="24"/>
  </si>
  <si>
    <t>産業廃棄物（処分）</t>
    <phoneticPr fontId="24"/>
  </si>
  <si>
    <t>機密書類廃棄処分</t>
  </si>
  <si>
    <t>印刷</t>
    <phoneticPr fontId="24"/>
  </si>
  <si>
    <t>オフセット印刷</t>
  </si>
  <si>
    <t>冊子、封筒、パンフレット、ポスター</t>
    <phoneticPr fontId="24"/>
  </si>
  <si>
    <t>連続伝票、OCR帳票、メールシール</t>
  </si>
  <si>
    <t>地図印刷</t>
  </si>
  <si>
    <t>地図製作・印刷</t>
  </si>
  <si>
    <t>複写・青写真</t>
  </si>
  <si>
    <t>大型コピー、青写真焼付、第二原図</t>
  </si>
  <si>
    <t>封入封緘</t>
  </si>
  <si>
    <t>その他印刷</t>
  </si>
  <si>
    <t>企画制作</t>
    <rPh sb="0" eb="4">
      <t>キカクセイサク</t>
    </rPh>
    <phoneticPr fontId="24"/>
  </si>
  <si>
    <t>広告・広報</t>
    <rPh sb="0" eb="2">
      <t>コウコク</t>
    </rPh>
    <rPh sb="3" eb="5">
      <t>コウホウ</t>
    </rPh>
    <phoneticPr fontId="24"/>
  </si>
  <si>
    <t>テレビ、ラジオ、新聞、新聞折込</t>
    <rPh sb="8" eb="10">
      <t>シンブン</t>
    </rPh>
    <rPh sb="11" eb="15">
      <t>シンブンオリコミ</t>
    </rPh>
    <phoneticPr fontId="24"/>
  </si>
  <si>
    <t>展示物製作</t>
    <phoneticPr fontId="24"/>
  </si>
  <si>
    <t>映像・記録等の制作・放送</t>
    <rPh sb="0" eb="2">
      <t>エイゾウ</t>
    </rPh>
    <rPh sb="3" eb="6">
      <t>キロクトウ</t>
    </rPh>
    <rPh sb="7" eb="9">
      <t>セイサク</t>
    </rPh>
    <rPh sb="10" eb="12">
      <t>ホウソウ</t>
    </rPh>
    <phoneticPr fontId="24"/>
  </si>
  <si>
    <t>映画製作、ＤＶＤ制作、ダビング</t>
    <rPh sb="0" eb="4">
      <t>エイガセイサク</t>
    </rPh>
    <rPh sb="8" eb="10">
      <t>セイサク</t>
    </rPh>
    <phoneticPr fontId="24"/>
  </si>
  <si>
    <t>デザイン企画</t>
    <rPh sb="4" eb="6">
      <t>キカク</t>
    </rPh>
    <phoneticPr fontId="24"/>
  </si>
  <si>
    <t>看板・印刷物等のデザイン企画・制作</t>
    <rPh sb="0" eb="2">
      <t>カンバン</t>
    </rPh>
    <rPh sb="3" eb="7">
      <t>インサツブツトウ</t>
    </rPh>
    <rPh sb="12" eb="14">
      <t>キカク</t>
    </rPh>
    <rPh sb="15" eb="17">
      <t>セイサク</t>
    </rPh>
    <phoneticPr fontId="24"/>
  </si>
  <si>
    <t>催事企画・運営</t>
    <rPh sb="0" eb="2">
      <t>サイジ</t>
    </rPh>
    <phoneticPr fontId="24"/>
  </si>
  <si>
    <t>催事会場設営</t>
    <rPh sb="0" eb="2">
      <t>サイジ</t>
    </rPh>
    <rPh sb="2" eb="6">
      <t>カイジョウセツエイ</t>
    </rPh>
    <phoneticPr fontId="24"/>
  </si>
  <si>
    <t>研修企画・運営</t>
    <rPh sb="0" eb="2">
      <t>ケンシュウ</t>
    </rPh>
    <rPh sb="2" eb="4">
      <t>キカク</t>
    </rPh>
    <rPh sb="5" eb="7">
      <t>ウンエイ</t>
    </rPh>
    <phoneticPr fontId="24"/>
  </si>
  <si>
    <t>職員研修、職業訓練、市民向け講座等</t>
    <rPh sb="0" eb="4">
      <t>ショクインケンシュウ</t>
    </rPh>
    <rPh sb="5" eb="9">
      <t>ショクギョウクンレン</t>
    </rPh>
    <rPh sb="10" eb="13">
      <t>シミンム</t>
    </rPh>
    <rPh sb="14" eb="17">
      <t>コウザトウ</t>
    </rPh>
    <phoneticPr fontId="24"/>
  </si>
  <si>
    <t>旅行企画</t>
    <rPh sb="0" eb="4">
      <t>リョコウキカク</t>
    </rPh>
    <phoneticPr fontId="24"/>
  </si>
  <si>
    <t>写真撮影</t>
    <phoneticPr fontId="24"/>
  </si>
  <si>
    <t>情報処理</t>
    <rPh sb="0" eb="2">
      <t>ジョウホウ</t>
    </rPh>
    <rPh sb="2" eb="4">
      <t>ショリ</t>
    </rPh>
    <phoneticPr fontId="24"/>
  </si>
  <si>
    <t>システムの開発・設計</t>
    <rPh sb="5" eb="7">
      <t>カイハツ</t>
    </rPh>
    <rPh sb="8" eb="10">
      <t>セッケイ</t>
    </rPh>
    <phoneticPr fontId="24"/>
  </si>
  <si>
    <t>システム基本設計、システム開発等</t>
    <rPh sb="4" eb="8">
      <t>キホンセッケイ</t>
    </rPh>
    <rPh sb="13" eb="16">
      <t>カイハツトウ</t>
    </rPh>
    <phoneticPr fontId="24"/>
  </si>
  <si>
    <t>システムの保守・管理</t>
    <rPh sb="5" eb="7">
      <t>ホシュ</t>
    </rPh>
    <rPh sb="8" eb="10">
      <t>カンリ</t>
    </rPh>
    <phoneticPr fontId="24"/>
  </si>
  <si>
    <t>情報システムの運用保守、オペレーション、ヘルプデスク</t>
    <rPh sb="0" eb="2">
      <t>ジョウホウ</t>
    </rPh>
    <rPh sb="7" eb="11">
      <t>ウンヨウホシュ</t>
    </rPh>
    <phoneticPr fontId="24"/>
  </si>
  <si>
    <t>ホームページ作成・管理</t>
    <rPh sb="6" eb="8">
      <t>サクセイ</t>
    </rPh>
    <rPh sb="9" eb="11">
      <t>カンリ</t>
    </rPh>
    <phoneticPr fontId="24"/>
  </si>
  <si>
    <t>データ入力・処理</t>
    <rPh sb="3" eb="5">
      <t>ニュウリョク</t>
    </rPh>
    <rPh sb="6" eb="8">
      <t>ショリ</t>
    </rPh>
    <phoneticPr fontId="24"/>
  </si>
  <si>
    <t>データ入力、データ変換、文書・写真資料の電子データ化（スキャニング作業）、データベース作成</t>
    <rPh sb="3" eb="5">
      <t>ニュウリョク</t>
    </rPh>
    <rPh sb="9" eb="11">
      <t>ヘンカン</t>
    </rPh>
    <rPh sb="12" eb="14">
      <t>ブンショ</t>
    </rPh>
    <rPh sb="15" eb="19">
      <t>シャシンシリョウ</t>
    </rPh>
    <rPh sb="20" eb="22">
      <t>デンシ</t>
    </rPh>
    <rPh sb="25" eb="26">
      <t>カ</t>
    </rPh>
    <rPh sb="33" eb="35">
      <t>サギョウ</t>
    </rPh>
    <rPh sb="43" eb="45">
      <t>サクセイ</t>
    </rPh>
    <phoneticPr fontId="24"/>
  </si>
  <si>
    <t>ＩＴコンサルティング</t>
    <phoneticPr fontId="24"/>
  </si>
  <si>
    <t>システムの調査・最適化・分析・診断、システム監査、セキュリティ監査等</t>
    <rPh sb="22" eb="24">
      <t>カンサ</t>
    </rPh>
    <rPh sb="31" eb="33">
      <t>カンサ</t>
    </rPh>
    <rPh sb="33" eb="34">
      <t>トウ</t>
    </rPh>
    <phoneticPr fontId="24"/>
  </si>
  <si>
    <t>賃貸（リース・レンタル）</t>
  </si>
  <si>
    <t>事務機器</t>
    <rPh sb="0" eb="4">
      <t>ジムキキ</t>
    </rPh>
    <phoneticPr fontId="24"/>
  </si>
  <si>
    <t>事務機器（複合機、電話機器を除く）、オフィス家具</t>
    <rPh sb="0" eb="4">
      <t>ジムキキ</t>
    </rPh>
    <rPh sb="22" eb="24">
      <t>カグ</t>
    </rPh>
    <phoneticPr fontId="24"/>
  </si>
  <si>
    <t>複合機</t>
    <phoneticPr fontId="24"/>
  </si>
  <si>
    <t>複合機、複写機、印刷機</t>
    <rPh sb="4" eb="7">
      <t>フクシャキ</t>
    </rPh>
    <rPh sb="8" eb="11">
      <t>インサツキ</t>
    </rPh>
    <phoneticPr fontId="24"/>
  </si>
  <si>
    <t>電話機器</t>
    <rPh sb="0" eb="4">
      <t>デンワキキ</t>
    </rPh>
    <phoneticPr fontId="24"/>
  </si>
  <si>
    <t>ソフトウェア</t>
    <phoneticPr fontId="24"/>
  </si>
  <si>
    <t>自動車</t>
    <phoneticPr fontId="24"/>
  </si>
  <si>
    <t>自動車、特殊車輛</t>
    <rPh sb="4" eb="8">
      <t>トクシュシャリョウ</t>
    </rPh>
    <phoneticPr fontId="24"/>
  </si>
  <si>
    <t>建設重機</t>
    <rPh sb="0" eb="4">
      <t>ケンセツジュウキ</t>
    </rPh>
    <phoneticPr fontId="24"/>
  </si>
  <si>
    <t>資機材</t>
    <rPh sb="0" eb="3">
      <t>シキザイ</t>
    </rPh>
    <phoneticPr fontId="24"/>
  </si>
  <si>
    <t>医療機器</t>
    <phoneticPr fontId="24"/>
  </si>
  <si>
    <t>建物</t>
    <rPh sb="0" eb="2">
      <t>タテモノ</t>
    </rPh>
    <phoneticPr fontId="24"/>
  </si>
  <si>
    <t>プレハブ、仮設トイレ、仮設倉庫等</t>
    <rPh sb="11" eb="15">
      <t>カセツソウコ</t>
    </rPh>
    <phoneticPr fontId="24"/>
  </si>
  <si>
    <t>運搬</t>
    <rPh sb="0" eb="2">
      <t>ウンパン</t>
    </rPh>
    <phoneticPr fontId="24"/>
  </si>
  <si>
    <t>貨物運送</t>
    <rPh sb="0" eb="4">
      <t>カモツウンソウ</t>
    </rPh>
    <phoneticPr fontId="24"/>
  </si>
  <si>
    <t>引越し、美術品・楽器等、宅配便</t>
    <rPh sb="0" eb="2">
      <t>ヒッコ</t>
    </rPh>
    <rPh sb="4" eb="7">
      <t>ビジュツヒン</t>
    </rPh>
    <rPh sb="8" eb="11">
      <t>ガッキトウ</t>
    </rPh>
    <rPh sb="12" eb="15">
      <t>タクハイビン</t>
    </rPh>
    <phoneticPr fontId="24"/>
  </si>
  <si>
    <t>バス運行</t>
    <rPh sb="2" eb="4">
      <t>ウンコウ</t>
    </rPh>
    <phoneticPr fontId="24"/>
  </si>
  <si>
    <t>貸切バス、スクールバス運行等</t>
    <rPh sb="0" eb="2">
      <t>カシキリ</t>
    </rPh>
    <rPh sb="11" eb="14">
      <t>ウンコウトウ</t>
    </rPh>
    <phoneticPr fontId="24"/>
  </si>
  <si>
    <t>タクシー運行</t>
    <rPh sb="4" eb="6">
      <t>ウンコウ</t>
    </rPh>
    <phoneticPr fontId="24"/>
  </si>
  <si>
    <t>その他の委託</t>
    <rPh sb="2" eb="3">
      <t>タ</t>
    </rPh>
    <rPh sb="4" eb="6">
      <t>イタク</t>
    </rPh>
    <phoneticPr fontId="24"/>
  </si>
  <si>
    <t>速記・テープ起こし・議事録作成</t>
    <rPh sb="0" eb="2">
      <t>ソッキ</t>
    </rPh>
    <rPh sb="6" eb="7">
      <t>オ</t>
    </rPh>
    <rPh sb="10" eb="15">
      <t>ギジロクサクセイ</t>
    </rPh>
    <phoneticPr fontId="24"/>
  </si>
  <si>
    <t>速記、テープ起こし、議事録作成</t>
    <rPh sb="0" eb="2">
      <t>ソッキ</t>
    </rPh>
    <rPh sb="6" eb="7">
      <t>オ</t>
    </rPh>
    <rPh sb="10" eb="15">
      <t>ギジロクサクセイ</t>
    </rPh>
    <phoneticPr fontId="24"/>
  </si>
  <si>
    <t>人材派遣</t>
    <rPh sb="0" eb="4">
      <t>ジンザイハケン</t>
    </rPh>
    <phoneticPr fontId="24"/>
  </si>
  <si>
    <t>指定ごみ袋作製</t>
    <phoneticPr fontId="24"/>
  </si>
  <si>
    <t>役務（委託）</t>
    <rPh sb="0" eb="2">
      <t>エキム</t>
    </rPh>
    <rPh sb="3" eb="5">
      <t>イタク</t>
    </rPh>
    <phoneticPr fontId="6"/>
  </si>
  <si>
    <t>営業種目</t>
    <rPh sb="0" eb="2">
      <t>エイギョウ</t>
    </rPh>
    <rPh sb="2" eb="4">
      <t>シュモク</t>
    </rPh>
    <phoneticPr fontId="5"/>
  </si>
  <si>
    <t>売上高</t>
    <rPh sb="0" eb="3">
      <t>ウリアゲダカ</t>
    </rPh>
    <phoneticPr fontId="6"/>
  </si>
  <si>
    <t>前年度決算額(千円)</t>
    <phoneticPr fontId="5"/>
  </si>
  <si>
    <t>平均売上高(千円)</t>
    <rPh sb="0" eb="5">
      <t>ヘイキンウリアゲダカ</t>
    </rPh>
    <rPh sb="6" eb="8">
      <t>センエン</t>
    </rPh>
    <phoneticPr fontId="5"/>
  </si>
  <si>
    <t>①物品</t>
    <rPh sb="1" eb="3">
      <t>ブッピン</t>
    </rPh>
    <phoneticPr fontId="5"/>
  </si>
  <si>
    <t>物品　計</t>
    <rPh sb="0" eb="2">
      <t>ブッピン</t>
    </rPh>
    <rPh sb="3" eb="4">
      <t>ケイ</t>
    </rPh>
    <phoneticPr fontId="5"/>
  </si>
  <si>
    <t>②役務（委託）</t>
    <rPh sb="1" eb="3">
      <t>エキム</t>
    </rPh>
    <rPh sb="4" eb="6">
      <t>イタク</t>
    </rPh>
    <phoneticPr fontId="5"/>
  </si>
  <si>
    <t>役務（委託）　計</t>
    <rPh sb="0" eb="2">
      <t>エキム</t>
    </rPh>
    <rPh sb="3" eb="5">
      <t>イタク</t>
    </rPh>
    <rPh sb="7" eb="8">
      <t>ケイ</t>
    </rPh>
    <phoneticPr fontId="5"/>
  </si>
  <si>
    <t>契約締結
年月日</t>
    <rPh sb="0" eb="2">
      <t>ケイヤク</t>
    </rPh>
    <rPh sb="2" eb="4">
      <t>テイケツ</t>
    </rPh>
    <rPh sb="5" eb="6">
      <t>ネン</t>
    </rPh>
    <rPh sb="6" eb="8">
      <t>ツキヒ</t>
    </rPh>
    <phoneticPr fontId="5"/>
  </si>
  <si>
    <t>完了の別</t>
    <rPh sb="0" eb="2">
      <t>カンリョウ</t>
    </rPh>
    <rPh sb="3" eb="4">
      <t>ベツ</t>
    </rPh>
    <phoneticPr fontId="5"/>
  </si>
  <si>
    <t>許認可等の種類</t>
    <phoneticPr fontId="26"/>
  </si>
  <si>
    <t>許認可等番号</t>
  </si>
  <si>
    <t>許認可等官公庁名</t>
    <phoneticPr fontId="26"/>
  </si>
  <si>
    <t>G.許可・認可・登録等</t>
    <phoneticPr fontId="5"/>
  </si>
  <si>
    <t>営業種目</t>
    <rPh sb="0" eb="4">
      <t>エイギョウシュモク</t>
    </rPh>
    <phoneticPr fontId="5"/>
  </si>
  <si>
    <t xml:space="preserve">例)カブシキガイシャスズキグミ　キュウシュウエイギョウショ
正式名称を全角カタカナで入力してください。支店・営業所名は、１文字空けて入力してください。
</t>
    <phoneticPr fontId="5"/>
  </si>
  <si>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</si>
  <si>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1-(1)事務用品・事務機器</t>
  </si>
  <si>
    <t>1-(2)学校・保育用品</t>
  </si>
  <si>
    <t>1-(3)スポーツ用品・器具・遊具</t>
  </si>
  <si>
    <t>1-(4)厨房機器・給食機器</t>
  </si>
  <si>
    <t>1-(5)楽器</t>
  </si>
  <si>
    <t>1-(6)日用雑貨</t>
  </si>
  <si>
    <t>1-(7)室内装飾類</t>
  </si>
  <si>
    <t>1-(8)衣類（消防用を除く）</t>
  </si>
  <si>
    <t>1-(9)看板・旗・プレート・シール</t>
  </si>
  <si>
    <t>1-(10)自動車</t>
  </si>
  <si>
    <t>1-(11)電気用品</t>
  </si>
  <si>
    <t>1-(12)各種機械器具</t>
  </si>
  <si>
    <t>1-(13)資材・原材料等</t>
  </si>
  <si>
    <t>1-(14)保健器具等</t>
  </si>
  <si>
    <t>1-(15)薬品類</t>
  </si>
  <si>
    <t>1-(16)消防・防災</t>
  </si>
  <si>
    <t>1-(17)選挙用品</t>
  </si>
  <si>
    <t>1-(18)ごみ関係</t>
  </si>
  <si>
    <t>1-(19)記念品・贈答品</t>
  </si>
  <si>
    <t>1-(20)その他の物品</t>
  </si>
  <si>
    <t>2-(1)施設管理</t>
  </si>
  <si>
    <t>2-(2)建築設備保守点検</t>
  </si>
  <si>
    <t>2-(3)機器等保守点検</t>
  </si>
  <si>
    <t>2-(4)警備</t>
  </si>
  <si>
    <t>2-(5)調査測定</t>
  </si>
  <si>
    <t>2-(6)計画策定業務</t>
  </si>
  <si>
    <t>2-(7)検診・診査</t>
  </si>
  <si>
    <t>2-(8)除草・伐採・剪定・管理（施設内）</t>
  </si>
  <si>
    <t>2-(9)廃棄物処理</t>
  </si>
  <si>
    <t>2-(10)印刷</t>
  </si>
  <si>
    <t>2-(11)企画制作</t>
  </si>
  <si>
    <t>2-(12)情報処理</t>
  </si>
  <si>
    <t>2-(13)賃貸（リース・レンタル）</t>
  </si>
  <si>
    <t>2-(14)運搬</t>
  </si>
  <si>
    <t>2-(15)その他の委託</t>
  </si>
  <si>
    <t>2-(16)その他</t>
  </si>
  <si>
    <t>その他の物品</t>
    <phoneticPr fontId="5"/>
  </si>
  <si>
    <t>その他の具体的な内容</t>
    <phoneticPr fontId="5"/>
  </si>
  <si>
    <t>※説明書きは、短めな文字、箇条書きでお願いします。</t>
    <phoneticPr fontId="5"/>
  </si>
  <si>
    <r>
      <t>その他</t>
    </r>
    <r>
      <rPr>
        <sz val="11"/>
        <color rgb="FFFF0000"/>
        <rFont val="ＭＳ ゴシック"/>
        <family val="3"/>
        <charset val="128"/>
      </rPr>
      <t>*1</t>
    </r>
    <phoneticPr fontId="5"/>
  </si>
  <si>
    <r>
      <t>その他</t>
    </r>
    <r>
      <rPr>
        <sz val="11"/>
        <color rgb="FFFF0000"/>
        <rFont val="ＭＳ ゴシック"/>
        <family val="3"/>
        <charset val="128"/>
      </rPr>
      <t>*2</t>
    </r>
    <phoneticPr fontId="5"/>
  </si>
  <si>
    <t>前々年度決算額(千円)</t>
    <phoneticPr fontId="5"/>
  </si>
  <si>
    <t>F.業種情報-(1)物品（購入機器の修理等を含む）、(2)役務（委託）で参加を希望する業種に必要な許可・認可・登録等を入力し、別途証明書等を提出してください。</t>
    <rPh sb="43" eb="45">
      <t>ギョウシュ</t>
    </rPh>
    <rPh sb="46" eb="48">
      <t>ヒツヨウ</t>
    </rPh>
    <rPh sb="49" eb="51">
      <t>キョカ</t>
    </rPh>
    <rPh sb="63" eb="65">
      <t>ベット</t>
    </rPh>
    <rPh sb="65" eb="69">
      <t>ショウメイショトウ</t>
    </rPh>
    <rPh sb="70" eb="72">
      <t>テイシュツ</t>
    </rPh>
    <phoneticPr fontId="26"/>
  </si>
  <si>
    <t>H.業務経歴</t>
    <rPh sb="2" eb="4">
      <t>ギョウム</t>
    </rPh>
    <rPh sb="4" eb="6">
      <t>ケイレキ</t>
    </rPh>
    <phoneticPr fontId="5"/>
  </si>
  <si>
    <t xml:space="preserve">(1)事務用品・事務機器  </t>
  </si>
  <si>
    <t xml:space="preserve">(2)学校・保育用品  </t>
  </si>
  <si>
    <t xml:space="preserve">(3)スポーツ用品・器具・遊具  </t>
  </si>
  <si>
    <t xml:space="preserve">(4)厨房機器・給食機器  </t>
  </si>
  <si>
    <t xml:space="preserve">(5)楽器  </t>
  </si>
  <si>
    <t xml:space="preserve">(6)日用雑貨  </t>
  </si>
  <si>
    <t xml:space="preserve">(7)室内装飾類  </t>
  </si>
  <si>
    <t xml:space="preserve">(8)衣類（消防用を除く）  </t>
  </si>
  <si>
    <t xml:space="preserve">(9)看板・旗・プレート・シール  </t>
  </si>
  <si>
    <t xml:space="preserve">(10)自動車  </t>
  </si>
  <si>
    <t xml:space="preserve">(11)電気用品  </t>
  </si>
  <si>
    <t xml:space="preserve">(12)各種機械器具  </t>
  </si>
  <si>
    <t xml:space="preserve">(13)資材・原材料等  </t>
  </si>
  <si>
    <t xml:space="preserve">(14)保健器具等  </t>
  </si>
  <si>
    <t xml:space="preserve">(15)薬品類  </t>
  </si>
  <si>
    <t xml:space="preserve">(16)消防・防災  </t>
  </si>
  <si>
    <t xml:space="preserve">(17)選挙用品  </t>
  </si>
  <si>
    <t xml:space="preserve">(18)ごみ関係  </t>
  </si>
  <si>
    <t xml:space="preserve">(19)記念品・贈答品  </t>
  </si>
  <si>
    <t>(20)その他の物品</t>
  </si>
  <si>
    <t xml:space="preserve">(1) 施設管理  </t>
  </si>
  <si>
    <t xml:space="preserve">(2) 建築設備保守点検  </t>
  </si>
  <si>
    <t xml:space="preserve">(3) 機器等保守点検  </t>
  </si>
  <si>
    <t xml:space="preserve">(4) 警備  </t>
  </si>
  <si>
    <t xml:space="preserve">(5) 調査測定  </t>
  </si>
  <si>
    <t xml:space="preserve">(6) 計画策定業務  </t>
  </si>
  <si>
    <t xml:space="preserve">(7) 検診・診査  </t>
  </si>
  <si>
    <t xml:space="preserve">(8) 除草・伐採・剪定・管理（施設内）  </t>
  </si>
  <si>
    <t xml:space="preserve">(9) 廃棄物処理  </t>
  </si>
  <si>
    <t xml:space="preserve">(10) 印刷  </t>
  </si>
  <si>
    <t xml:space="preserve">(11) 企画制作  </t>
  </si>
  <si>
    <t xml:space="preserve">(12) 情報処理  </t>
  </si>
  <si>
    <t xml:space="preserve">(13) 賃貸（リース・レンタル）  </t>
  </si>
  <si>
    <t xml:space="preserve">(14) 運搬  </t>
  </si>
  <si>
    <t xml:space="preserve">(15) その他の委託  </t>
  </si>
  <si>
    <t>(16) その他</t>
  </si>
  <si>
    <r>
      <t xml:space="preserve">希望欄はリストから「○」を選択してください。
</t>
    </r>
    <r>
      <rPr>
        <sz val="10"/>
        <rFont val="ＭＳ ゴシック"/>
        <family val="3"/>
        <charset val="128"/>
      </rPr>
      <t>資格・許可を必要とする業種について希望する場合は、証明書等(写)を提出してください。</t>
    </r>
    <rPh sb="56" eb="58">
      <t>テイシュツ</t>
    </rPh>
    <phoneticPr fontId="6"/>
  </si>
  <si>
    <r>
      <t xml:space="preserve">希望欄はリストから「○」を選択してください。
</t>
    </r>
    <r>
      <rPr>
        <sz val="10"/>
        <rFont val="ＭＳ ゴシック"/>
        <family val="3"/>
        <charset val="128"/>
      </rPr>
      <t>資格・許可を必要とする業種について希望する場合は、証明書等(写)を提出してください。</t>
    </r>
    <rPh sb="0" eb="2">
      <t>キボウ</t>
    </rPh>
    <rPh sb="2" eb="3">
      <t>ラン</t>
    </rPh>
    <rPh sb="13" eb="15">
      <t>センタク</t>
    </rPh>
    <phoneticPr fontId="6"/>
  </si>
  <si>
    <t>玉名市 一般競争(指名競争)入札参加資格審査申請書【物品・役務】</t>
    <rPh sb="0" eb="2">
      <t>タマナ</t>
    </rPh>
    <rPh sb="2" eb="3">
      <t>シ</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ブッピン</t>
    </rPh>
    <rPh sb="29" eb="31">
      <t>エキム</t>
    </rPh>
    <phoneticPr fontId="5"/>
  </si>
  <si>
    <t>物品・役務に係る入札に参加する資格の審査を申請します。</t>
    <phoneticPr fontId="5"/>
  </si>
  <si>
    <t>例)0000-00-0000　半角の数字とハイフンで入力してください。FAXを置いていない場合は、0000-00-0000と入力してください。</t>
    <rPh sb="62" eb="64">
      <t>ニュウリョク</t>
    </rPh>
    <phoneticPr fontId="5"/>
  </si>
  <si>
    <t>例)0000-00-0000　半角の数字とハイフンで入力してください。FAXを置いていない場合は、0000-00-0000と入力してください。</t>
    <phoneticPr fontId="5"/>
  </si>
  <si>
    <t>総計（①＋②）</t>
    <rPh sb="0" eb="2">
      <t>ソウケイ</t>
    </rPh>
    <phoneticPr fontId="5"/>
  </si>
  <si>
    <t>業務名又は納入物</t>
    <rPh sb="0" eb="3">
      <t>ギョウムメイ</t>
    </rPh>
    <rPh sb="3" eb="4">
      <t>マタ</t>
    </rPh>
    <rPh sb="5" eb="7">
      <t>ノウニュウ</t>
    </rPh>
    <rPh sb="7" eb="8">
      <t>ブツ</t>
    </rPh>
    <phoneticPr fontId="5"/>
  </si>
  <si>
    <t>請負代金額（千円）</t>
    <rPh sb="0" eb="2">
      <t>ウケオイ</t>
    </rPh>
    <rPh sb="2" eb="3">
      <t>ダイ</t>
    </rPh>
    <rPh sb="3" eb="5">
      <t>キンガク</t>
    </rPh>
    <rPh sb="6" eb="7">
      <t>セン</t>
    </rPh>
    <rPh sb="7" eb="8">
      <t>エン</t>
    </rPh>
    <phoneticPr fontId="5"/>
  </si>
  <si>
    <t>発注者</t>
    <phoneticPr fontId="5"/>
  </si>
  <si>
    <t>43_玉名市</t>
  </si>
  <si>
    <t>物品</t>
  </si>
  <si>
    <t>　</t>
    <phoneticPr fontId="5"/>
  </si>
  <si>
    <t>Ver.8.0.1</t>
    <phoneticPr fontId="5"/>
  </si>
  <si>
    <t>8.0.1</t>
  </si>
  <si>
    <t>絨毯・カーテン</t>
    <rPh sb="0" eb="2">
      <t>ジュウタン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</si>
</sst>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
      <sz val="6"/>
      <name val="ＭＳ Ｐゴシック"/>
      <family val="3"/>
      <charset val="128"/>
      <scheme val="minor"/>
    </font>
    <font>
      <sz val="11"/>
      <color theme="1"/>
      <name val="ＭＳ Ｐゴシック"/>
      <family val="2"/>
      <scheme val="minor"/>
    </font>
    <font>
      <sz val="6"/>
      <name val="ＭＳ Ｐ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bgColor indexed="64"/>
      </patternFill>
    </fill>
  </fills>
  <borders count="7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auto="1"/>
      </left>
      <right/>
      <top style="double">
        <color indexed="64"/>
      </top>
      <bottom style="double">
        <color indexed="64"/>
      </bottom>
      <diagonal/>
    </border>
    <border>
      <left/>
      <right/>
      <top style="double">
        <color indexed="64"/>
      </top>
      <bottom style="double">
        <color indexed="64"/>
      </bottom>
      <diagonal/>
    </border>
    <border>
      <left/>
      <right style="hair">
        <color auto="1"/>
      </right>
      <top style="double">
        <color indexed="64"/>
      </top>
      <bottom style="double">
        <color indexed="64"/>
      </bottom>
      <diagonal/>
    </border>
    <border>
      <left/>
      <right style="thin">
        <color indexed="64"/>
      </right>
      <top style="double">
        <color indexed="64"/>
      </top>
      <bottom style="double">
        <color indexed="64"/>
      </bottom>
      <diagonal/>
    </border>
  </borders>
  <cellStyleXfs count="20">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5" fillId="0" borderId="0"/>
  </cellStyleXfs>
  <cellXfs count="454">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46" xfId="2" applyNumberFormat="1" applyFont="1" applyFill="1" applyBorder="1" applyAlignment="1" applyProtection="1">
      <alignment horizontal="center" vertical="center"/>
      <protection locked="0"/>
    </xf>
    <xf numFmtId="49" fontId="19" fillId="2" borderId="49" xfId="2" applyNumberFormat="1" applyFont="1" applyFill="1" applyBorder="1" applyAlignment="1" applyProtection="1">
      <alignment horizontal="center" vertical="center"/>
      <protection locked="0"/>
    </xf>
    <xf numFmtId="49" fontId="19" fillId="2" borderId="50" xfId="2" applyNumberFormat="1" applyFont="1" applyFill="1" applyBorder="1" applyAlignment="1" applyProtection="1">
      <alignment horizontal="center" vertical="center"/>
      <protection locked="0"/>
    </xf>
    <xf numFmtId="49" fontId="19" fillId="2" borderId="53" xfId="2" applyNumberFormat="1" applyFont="1" applyFill="1" applyBorder="1" applyAlignment="1" applyProtection="1">
      <alignment horizontal="center" vertical="center"/>
      <protection locked="0"/>
    </xf>
    <xf numFmtId="49" fontId="19" fillId="2" borderId="41" xfId="2" applyNumberFormat="1" applyFont="1" applyFill="1" applyBorder="1" applyAlignment="1" applyProtection="1">
      <alignment horizontal="center" vertical="center"/>
      <protection locked="0"/>
    </xf>
    <xf numFmtId="49" fontId="19" fillId="2" borderId="57" xfId="2" applyNumberFormat="1" applyFont="1" applyFill="1" applyBorder="1" applyAlignment="1" applyProtection="1">
      <alignment horizontal="center" vertical="center"/>
      <protection locked="0"/>
    </xf>
    <xf numFmtId="49" fontId="19" fillId="2" borderId="60" xfId="2" applyNumberFormat="1" applyFont="1" applyFill="1" applyBorder="1" applyAlignment="1" applyProtection="1">
      <alignment horizontal="center" vertical="center"/>
      <protection locked="0"/>
    </xf>
    <xf numFmtId="49" fontId="19" fillId="2" borderId="32" xfId="2" applyNumberFormat="1" applyFont="1" applyFill="1" applyBorder="1" applyAlignment="1" applyProtection="1">
      <alignment horizontal="left" vertical="center" wrapText="1"/>
      <protection locked="0"/>
    </xf>
    <xf numFmtId="49" fontId="19" fillId="2" borderId="9" xfId="2" applyNumberFormat="1" applyFont="1" applyFill="1" applyBorder="1" applyAlignment="1" applyProtection="1">
      <alignment horizontal="left" vertical="center" wrapText="1"/>
      <protection locked="0"/>
    </xf>
    <xf numFmtId="49" fontId="19" fillId="2" borderId="10" xfId="2" applyNumberFormat="1" applyFont="1" applyFill="1" applyBorder="1" applyAlignment="1" applyProtection="1">
      <alignment horizontal="left" vertical="center" wrapText="1"/>
      <protection locked="0"/>
    </xf>
    <xf numFmtId="14" fontId="19" fillId="2" borderId="8" xfId="2" applyNumberFormat="1" applyFont="1" applyFill="1" applyBorder="1" applyAlignment="1" applyProtection="1">
      <alignment horizontal="left" vertical="center"/>
      <protection locked="0"/>
    </xf>
    <xf numFmtId="14" fontId="19" fillId="2" borderId="9" xfId="2" applyNumberFormat="1" applyFont="1" applyFill="1" applyBorder="1" applyAlignment="1" applyProtection="1">
      <alignment horizontal="left" vertical="center"/>
      <protection locked="0"/>
    </xf>
    <xf numFmtId="14" fontId="19" fillId="2" borderId="10" xfId="2" applyNumberFormat="1" applyFont="1" applyFill="1" applyBorder="1" applyAlignment="1" applyProtection="1">
      <alignment horizontal="left" vertical="center"/>
      <protection locked="0"/>
    </xf>
    <xf numFmtId="49" fontId="19" fillId="2" borderId="8" xfId="2" applyNumberFormat="1" applyFont="1" applyFill="1" applyBorder="1" applyAlignment="1" applyProtection="1">
      <alignment horizontal="left" vertical="center" wrapText="1"/>
      <protection locked="0"/>
    </xf>
    <xf numFmtId="49" fontId="19" fillId="2" borderId="22" xfId="2" applyNumberFormat="1" applyFont="1" applyFill="1" applyBorder="1" applyAlignment="1" applyProtection="1">
      <alignment horizontal="left" vertical="center" wrapText="1"/>
      <protection locked="0"/>
    </xf>
    <xf numFmtId="49" fontId="19" fillId="2" borderId="3" xfId="2" applyNumberFormat="1" applyFont="1" applyFill="1" applyBorder="1" applyAlignment="1" applyProtection="1">
      <alignment horizontal="left" vertical="center" wrapText="1"/>
      <protection locked="0"/>
    </xf>
    <xf numFmtId="49" fontId="19" fillId="2" borderId="35" xfId="2" applyNumberFormat="1" applyFont="1" applyFill="1" applyBorder="1" applyAlignment="1" applyProtection="1">
      <alignment horizontal="left" vertical="center" wrapText="1"/>
      <protection locked="0"/>
    </xf>
    <xf numFmtId="14" fontId="19" fillId="2" borderId="30" xfId="2" applyNumberFormat="1" applyFont="1" applyFill="1" applyBorder="1" applyAlignment="1" applyProtection="1">
      <alignment horizontal="left" vertical="center"/>
      <protection locked="0"/>
    </xf>
    <xf numFmtId="14" fontId="19" fillId="2" borderId="3" xfId="2" applyNumberFormat="1" applyFont="1" applyFill="1" applyBorder="1" applyAlignment="1" applyProtection="1">
      <alignment horizontal="left" vertical="center"/>
      <protection locked="0"/>
    </xf>
    <xf numFmtId="14" fontId="19" fillId="2" borderId="35" xfId="2" applyNumberFormat="1" applyFont="1" applyFill="1" applyBorder="1" applyAlignment="1" applyProtection="1">
      <alignment horizontal="left" vertical="center"/>
      <protection locked="0"/>
    </xf>
    <xf numFmtId="49" fontId="19" fillId="2" borderId="30" xfId="2" applyNumberFormat="1" applyFont="1" applyFill="1" applyBorder="1" applyAlignment="1" applyProtection="1">
      <alignment horizontal="left" vertical="center" wrapText="1"/>
      <protection locked="0"/>
    </xf>
    <xf numFmtId="49" fontId="19" fillId="2" borderId="12" xfId="2" applyNumberFormat="1" applyFont="1" applyFill="1" applyBorder="1" applyAlignment="1" applyProtection="1">
      <alignment horizontal="left" vertical="center" wrapText="1"/>
      <protection locked="0"/>
    </xf>
    <xf numFmtId="49" fontId="19" fillId="2" borderId="6" xfId="2" applyNumberFormat="1" applyFont="1" applyFill="1" applyBorder="1" applyAlignment="1" applyProtection="1">
      <alignment horizontal="left" vertical="center" wrapText="1"/>
      <protection locked="0"/>
    </xf>
    <xf numFmtId="49" fontId="19" fillId="2" borderId="31" xfId="2" applyNumberFormat="1" applyFont="1" applyFill="1" applyBorder="1" applyAlignment="1" applyProtection="1">
      <alignment horizontal="left" vertical="center" wrapText="1"/>
      <protection locked="0"/>
    </xf>
    <xf numFmtId="14" fontId="19" fillId="2" borderId="5" xfId="2" applyNumberFormat="1" applyFont="1" applyFill="1" applyBorder="1" applyAlignment="1" applyProtection="1">
      <alignment horizontal="left" vertical="center"/>
      <protection locked="0"/>
    </xf>
    <xf numFmtId="14" fontId="19" fillId="2" borderId="6" xfId="2" applyNumberFormat="1" applyFont="1" applyFill="1" applyBorder="1" applyAlignment="1" applyProtection="1">
      <alignment horizontal="left" vertical="center"/>
      <protection locked="0"/>
    </xf>
    <xf numFmtId="14" fontId="19" fillId="2" borderId="31" xfId="2" applyNumberFormat="1" applyFont="1" applyFill="1" applyBorder="1" applyAlignment="1" applyProtection="1">
      <alignment horizontal="left" vertical="center"/>
      <protection locked="0"/>
    </xf>
    <xf numFmtId="49" fontId="19" fillId="2" borderId="5" xfId="2" applyNumberFormat="1" applyFont="1" applyFill="1" applyBorder="1" applyAlignment="1" applyProtection="1">
      <alignment horizontal="left" vertical="center" wrapText="1"/>
      <protection locked="0"/>
    </xf>
    <xf numFmtId="184"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49" fontId="19" fillId="2" borderId="8" xfId="2" applyNumberFormat="1" applyFont="1" applyFill="1" applyBorder="1" applyAlignment="1" applyProtection="1">
      <alignment horizontal="left" vertical="center"/>
      <protection locked="0"/>
    </xf>
    <xf numFmtId="49" fontId="19" fillId="2" borderId="9" xfId="2" applyNumberFormat="1" applyFont="1" applyFill="1" applyBorder="1" applyAlignment="1" applyProtection="1">
      <alignment horizontal="left" vertical="center"/>
      <protection locked="0"/>
    </xf>
    <xf numFmtId="49" fontId="19" fillId="2" borderId="10" xfId="2" applyNumberFormat="1" applyFont="1" applyFill="1" applyBorder="1" applyAlignment="1" applyProtection="1">
      <alignment horizontal="left" vertical="center"/>
      <protection locked="0"/>
    </xf>
    <xf numFmtId="49" fontId="19" fillId="2" borderId="5" xfId="2" applyNumberFormat="1" applyFont="1" applyFill="1" applyBorder="1" applyAlignment="1" applyProtection="1">
      <alignment horizontal="left" vertical="center"/>
      <protection locked="0"/>
    </xf>
    <xf numFmtId="49" fontId="19" fillId="2" borderId="6" xfId="2" applyNumberFormat="1" applyFont="1" applyFill="1" applyBorder="1" applyAlignment="1" applyProtection="1">
      <alignment horizontal="left" vertical="center"/>
      <protection locked="0"/>
    </xf>
    <xf numFmtId="49" fontId="19" fillId="2" borderId="31" xfId="2" applyNumberFormat="1" applyFont="1" applyFill="1" applyBorder="1" applyAlignment="1" applyProtection="1">
      <alignment horizontal="left" vertical="center"/>
      <protection locked="0"/>
    </xf>
    <xf numFmtId="14" fontId="19" fillId="2" borderId="5" xfId="0" applyNumberFormat="1" applyFont="1" applyFill="1" applyBorder="1" applyAlignment="1" applyProtection="1">
      <alignment horizontal="left" vertical="center"/>
      <protection locked="0"/>
    </xf>
    <xf numFmtId="14" fontId="19" fillId="2" borderId="6" xfId="0" applyNumberFormat="1" applyFont="1" applyFill="1" applyBorder="1" applyAlignment="1" applyProtection="1">
      <alignment horizontal="left" vertical="center"/>
      <protection locked="0"/>
    </xf>
    <xf numFmtId="177" fontId="19" fillId="2" borderId="31" xfId="0" applyNumberFormat="1" applyFont="1" applyFill="1" applyBorder="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0" fontId="19" fillId="2" borderId="6" xfId="2" applyFont="1" applyFill="1" applyBorder="1" applyAlignment="1" applyProtection="1">
      <alignment horizontal="left" vertical="center"/>
      <protection locked="0"/>
    </xf>
    <xf numFmtId="0" fontId="19" fillId="2" borderId="7" xfId="2"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49" fontId="19" fillId="2" borderId="5" xfId="1" applyNumberFormat="1" applyFont="1" applyFill="1" applyBorder="1" applyAlignment="1" applyProtection="1">
      <alignment horizontal="left" vertical="center" shrinkToFit="1"/>
      <protection locked="0"/>
    </xf>
    <xf numFmtId="49" fontId="19" fillId="2" borderId="6" xfId="1" applyNumberFormat="1" applyFont="1" applyFill="1" applyBorder="1" applyAlignment="1" applyProtection="1">
      <alignment horizontal="left" vertical="center" shrinkToFit="1"/>
      <protection locked="0"/>
    </xf>
    <xf numFmtId="49" fontId="19" fillId="2" borderId="31" xfId="1" applyNumberFormat="1" applyFont="1" applyFill="1" applyBorder="1" applyAlignment="1" applyProtection="1">
      <alignment horizontal="left" vertical="center" shrinkToFit="1"/>
      <protection locked="0"/>
    </xf>
    <xf numFmtId="38" fontId="19" fillId="2" borderId="6" xfId="18" applyFont="1" applyFill="1" applyBorder="1" applyAlignment="1" applyProtection="1">
      <alignment horizontal="right" vertical="center"/>
      <protection locked="0"/>
    </xf>
    <xf numFmtId="38" fontId="19" fillId="2" borderId="31" xfId="18" applyFont="1" applyFill="1" applyBorder="1" applyAlignment="1" applyProtection="1">
      <alignment horizontal="right" vertical="center"/>
      <protection locked="0"/>
    </xf>
    <xf numFmtId="38" fontId="19" fillId="2" borderId="7" xfId="18" applyFont="1" applyFill="1" applyBorder="1" applyAlignment="1" applyProtection="1">
      <alignment horizontal="right" vertical="center"/>
      <protection locked="0"/>
    </xf>
    <xf numFmtId="49" fontId="19" fillId="2" borderId="68" xfId="1" applyNumberFormat="1" applyFont="1" applyFill="1" applyBorder="1" applyAlignment="1" applyProtection="1">
      <alignment horizontal="left" vertical="center" shrinkToFit="1"/>
      <protection locked="0"/>
    </xf>
    <xf numFmtId="49" fontId="19" fillId="2" borderId="27" xfId="1" applyNumberFormat="1" applyFont="1" applyFill="1" applyBorder="1" applyAlignment="1" applyProtection="1">
      <alignment horizontal="left" vertical="center" shrinkToFit="1"/>
      <protection locked="0"/>
    </xf>
    <xf numFmtId="49" fontId="19" fillId="2" borderId="69" xfId="1" applyNumberFormat="1" applyFont="1" applyFill="1" applyBorder="1" applyAlignment="1" applyProtection="1">
      <alignment horizontal="left" vertical="center" shrinkToFit="1"/>
      <protection locked="0"/>
    </xf>
    <xf numFmtId="38" fontId="19" fillId="2" borderId="27" xfId="18" applyFont="1" applyFill="1" applyBorder="1" applyAlignment="1" applyProtection="1">
      <alignment horizontal="right" vertical="center"/>
      <protection locked="0"/>
    </xf>
    <xf numFmtId="38" fontId="19" fillId="2" borderId="69" xfId="18" applyFont="1" applyFill="1" applyBorder="1" applyAlignment="1" applyProtection="1">
      <alignment horizontal="right" vertical="center"/>
      <protection locked="0"/>
    </xf>
    <xf numFmtId="49" fontId="19" fillId="2" borderId="30" xfId="1" applyNumberFormat="1" applyFont="1" applyFill="1" applyBorder="1" applyAlignment="1" applyProtection="1">
      <alignment horizontal="left" vertical="center" shrinkToFit="1"/>
      <protection locked="0"/>
    </xf>
    <xf numFmtId="49" fontId="19" fillId="2" borderId="3" xfId="1" applyNumberFormat="1" applyFont="1" applyFill="1" applyBorder="1" applyAlignment="1" applyProtection="1">
      <alignment horizontal="left" vertical="center" shrinkToFit="1"/>
      <protection locked="0"/>
    </xf>
    <xf numFmtId="49" fontId="19" fillId="2" borderId="35" xfId="1" applyNumberFormat="1" applyFont="1" applyFill="1" applyBorder="1" applyAlignment="1" applyProtection="1">
      <alignment horizontal="left" vertical="center" shrinkToFit="1"/>
      <protection locked="0"/>
    </xf>
    <xf numFmtId="38" fontId="19" fillId="2" borderId="3" xfId="18" applyFont="1" applyFill="1" applyBorder="1" applyAlignment="1" applyProtection="1">
      <alignment horizontal="right" vertical="center"/>
      <protection locked="0"/>
    </xf>
    <xf numFmtId="38" fontId="19" fillId="2" borderId="35" xfId="18" applyFont="1" applyFill="1" applyBorder="1" applyAlignment="1" applyProtection="1">
      <alignment horizontal="right" vertical="center"/>
      <protection locked="0"/>
    </xf>
    <xf numFmtId="38" fontId="19" fillId="2" borderId="4" xfId="18" applyFont="1" applyFill="1" applyBorder="1" applyAlignment="1" applyProtection="1">
      <alignment horizontal="right" vertical="center"/>
      <protection locked="0"/>
    </xf>
    <xf numFmtId="38" fontId="4" fillId="0" borderId="25" xfId="18" applyFont="1" applyBorder="1" applyAlignment="1" applyProtection="1">
      <alignment horizontal="right" vertical="center"/>
    </xf>
    <xf numFmtId="38" fontId="4" fillId="0" borderId="66" xfId="18" applyFont="1" applyBorder="1" applyAlignment="1" applyProtection="1">
      <alignment horizontal="right" vertical="center"/>
    </xf>
    <xf numFmtId="38" fontId="4" fillId="0" borderId="26" xfId="18" applyFont="1" applyBorder="1" applyAlignment="1" applyProtection="1">
      <alignment horizontal="right" vertical="center"/>
    </xf>
    <xf numFmtId="49" fontId="19" fillId="2" borderId="12" xfId="2" applyNumberFormat="1" applyFont="1" applyFill="1" applyBorder="1" applyAlignment="1" applyProtection="1">
      <alignment horizontal="left" vertical="center"/>
      <protection locked="0"/>
    </xf>
    <xf numFmtId="49" fontId="19" fillId="2" borderId="32" xfId="2"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9" xfId="0" applyNumberFormat="1" applyFont="1" applyFill="1" applyBorder="1" applyAlignment="1" applyProtection="1">
      <alignment horizontal="left" vertical="center"/>
      <protection locked="0"/>
    </xf>
    <xf numFmtId="177" fontId="19" fillId="2" borderId="10" xfId="0" applyNumberFormat="1" applyFont="1" applyFill="1" applyBorder="1" applyAlignment="1" applyProtection="1">
      <alignment horizontal="left" vertical="center"/>
      <protection locked="0"/>
    </xf>
    <xf numFmtId="38" fontId="19" fillId="2" borderId="28" xfId="18" applyFont="1" applyFill="1" applyBorder="1" applyAlignment="1" applyProtection="1">
      <alignment horizontal="right" vertical="center"/>
      <protection locked="0"/>
    </xf>
    <xf numFmtId="38" fontId="4" fillId="0" borderId="74" xfId="18" applyFont="1" applyBorder="1" applyAlignment="1" applyProtection="1">
      <alignment horizontal="right" vertical="center"/>
    </xf>
    <xf numFmtId="38" fontId="4" fillId="0" borderId="75" xfId="18" applyFont="1" applyBorder="1" applyAlignment="1" applyProtection="1">
      <alignment horizontal="right" vertical="center"/>
    </xf>
    <xf numFmtId="38" fontId="4" fillId="0" borderId="76" xfId="18" applyFont="1" applyBorder="1" applyAlignment="1" applyProtection="1">
      <alignment horizontal="right" vertical="center"/>
    </xf>
    <xf numFmtId="14" fontId="19" fillId="2" borderId="30"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77" fontId="19" fillId="2" borderId="35" xfId="0" applyNumberFormat="1" applyFont="1" applyFill="1" applyBorder="1" applyAlignment="1" applyProtection="1">
      <alignment horizontal="left" vertical="center"/>
      <protection locked="0"/>
    </xf>
    <xf numFmtId="49" fontId="19" fillId="2" borderId="30" xfId="2" applyNumberFormat="1" applyFont="1" applyFill="1" applyBorder="1" applyAlignment="1" applyProtection="1">
      <alignment horizontal="left" vertical="center"/>
      <protection locked="0"/>
    </xf>
    <xf numFmtId="0" fontId="19" fillId="2" borderId="3" xfId="2" applyFont="1" applyFill="1" applyBorder="1" applyAlignment="1" applyProtection="1">
      <alignment horizontal="left" vertical="center"/>
      <protection locked="0"/>
    </xf>
    <xf numFmtId="0" fontId="19" fillId="2" borderId="4" xfId="2" applyFont="1" applyFill="1" applyBorder="1" applyAlignment="1" applyProtection="1">
      <alignment horizontal="left" vertical="center"/>
      <protection locked="0"/>
    </xf>
    <xf numFmtId="49" fontId="19" fillId="2" borderId="22" xfId="2" applyNumberFormat="1" applyFont="1" applyFill="1" applyBorder="1" applyAlignment="1" applyProtection="1">
      <alignment horizontal="left" vertical="center"/>
      <protection locked="0"/>
    </xf>
    <xf numFmtId="49" fontId="19" fillId="2" borderId="3" xfId="2" applyNumberFormat="1" applyFont="1" applyFill="1" applyBorder="1" applyAlignment="1" applyProtection="1">
      <alignment horizontal="left" vertical="center"/>
      <protection locked="0"/>
    </xf>
    <xf numFmtId="49" fontId="19" fillId="2" borderId="35" xfId="2" applyNumberFormat="1"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19" fillId="2" borderId="11" xfId="2" applyFont="1" applyFill="1" applyBorder="1" applyAlignment="1" applyProtection="1">
      <alignment horizontal="left" vertical="center"/>
      <protection locked="0"/>
    </xf>
    <xf numFmtId="38" fontId="19" fillId="2" borderId="5" xfId="2" applyNumberFormat="1" applyFont="1" applyFill="1" applyBorder="1" applyAlignment="1" applyProtection="1">
      <alignment horizontal="right" vertical="center"/>
      <protection locked="0"/>
    </xf>
    <xf numFmtId="38" fontId="19" fillId="2" borderId="6" xfId="2" applyNumberFormat="1" applyFont="1" applyFill="1" applyBorder="1" applyAlignment="1" applyProtection="1">
      <alignment horizontal="right" vertical="center"/>
      <protection locked="0"/>
    </xf>
    <xf numFmtId="38" fontId="19" fillId="2" borderId="31" xfId="2" applyNumberFormat="1" applyFont="1" applyFill="1" applyBorder="1" applyAlignment="1" applyProtection="1">
      <alignment horizontal="right" vertical="center"/>
      <protection locked="0"/>
    </xf>
    <xf numFmtId="49" fontId="19" fillId="2" borderId="5"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38" fontId="19" fillId="2" borderId="30" xfId="2" applyNumberFormat="1" applyFont="1" applyFill="1" applyBorder="1" applyAlignment="1" applyProtection="1">
      <alignment horizontal="right" vertical="center"/>
      <protection locked="0"/>
    </xf>
    <xf numFmtId="38" fontId="19" fillId="2" borderId="3" xfId="2"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protection locked="0"/>
    </xf>
    <xf numFmtId="49" fontId="19" fillId="2" borderId="30"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8" xfId="2" applyNumberFormat="1" applyFont="1" applyFill="1" applyBorder="1" applyAlignment="1" applyProtection="1">
      <alignment horizontal="right" vertical="center"/>
      <protection locked="0"/>
    </xf>
    <xf numFmtId="38" fontId="19" fillId="2" borderId="9" xfId="2" applyNumberFormat="1" applyFont="1" applyFill="1" applyBorder="1" applyAlignment="1" applyProtection="1">
      <alignment horizontal="right" vertical="center"/>
      <protection locked="0"/>
    </xf>
    <xf numFmtId="38" fontId="19" fillId="2" borderId="10" xfId="2" applyNumberFormat="1" applyFont="1" applyFill="1" applyBorder="1" applyAlignment="1" applyProtection="1">
      <alignment horizontal="right" vertical="center"/>
      <protection locked="0"/>
    </xf>
    <xf numFmtId="49" fontId="19" fillId="2" borderId="8" xfId="2" applyNumberFormat="1" applyFont="1" applyFill="1" applyBorder="1" applyAlignment="1" applyProtection="1">
      <alignment horizontal="center" vertical="center"/>
      <protection locked="0"/>
    </xf>
    <xf numFmtId="49" fontId="19" fillId="2" borderId="11" xfId="2" applyNumberFormat="1" applyFont="1" applyFill="1" applyBorder="1" applyAlignment="1" applyProtection="1">
      <alignment horizontal="center" vertical="center"/>
      <protection locked="0"/>
    </xf>
    <xf numFmtId="49" fontId="19" fillId="2" borderId="0" xfId="2" applyNumberFormat="1" applyFont="1" applyFill="1" applyAlignment="1" applyProtection="1">
      <alignment horizontal="left" vertical="top" wrapText="1"/>
      <protection locked="0"/>
    </xf>
    <xf numFmtId="0" fontId="19" fillId="2" borderId="0" xfId="2" applyFont="1" applyFill="1" applyAlignment="1" applyProtection="1">
      <alignment horizontal="left" vertical="top" wrapTex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17" fillId="0" borderId="0" xfId="0" applyFont="1" applyAlignment="1" applyProtection="1">
      <alignment vertical="top"/>
    </xf>
    <xf numFmtId="181" fontId="4" fillId="0" borderId="0" xfId="0" applyNumberFormat="1" applyFont="1" applyProtection="1">
      <alignment vertical="center"/>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2"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182" fontId="4" fillId="0" borderId="0" xfId="1" applyNumberFormat="1" applyFont="1" applyProtection="1">
      <alignment vertical="center"/>
    </xf>
    <xf numFmtId="0" fontId="13" fillId="0" borderId="14" xfId="0" applyFont="1" applyBorder="1" applyAlignment="1" applyProtection="1">
      <alignment vertical="top"/>
    </xf>
    <xf numFmtId="0" fontId="15" fillId="0" borderId="13" xfId="0" applyFont="1" applyBorder="1" applyAlignment="1" applyProtection="1">
      <alignment vertical="center" wrapText="1"/>
    </xf>
    <xf numFmtId="0" fontId="14" fillId="0" borderId="0" xfId="19" applyFont="1" applyAlignment="1" applyProtection="1">
      <alignment vertical="center"/>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44" xfId="2" applyFont="1" applyBorder="1" applyAlignment="1" applyProtection="1">
      <alignment horizontal="left" vertical="center"/>
    </xf>
    <xf numFmtId="0" fontId="19" fillId="0" borderId="43" xfId="19" applyFont="1" applyBorder="1" applyAlignment="1" applyProtection="1">
      <alignment horizontal="left" vertical="center"/>
    </xf>
    <xf numFmtId="0" fontId="19" fillId="0" borderId="1" xfId="19" applyFont="1" applyBorder="1" applyAlignment="1" applyProtection="1">
      <alignment horizontal="left" vertical="center"/>
    </xf>
    <xf numFmtId="0" fontId="19" fillId="0" borderId="44" xfId="19" applyFont="1" applyBorder="1" applyAlignment="1" applyProtection="1">
      <alignment horizontal="left" vertical="center"/>
    </xf>
    <xf numFmtId="0" fontId="4" fillId="0" borderId="40" xfId="2" applyFont="1" applyBorder="1" applyProtection="1">
      <alignment vertical="center"/>
    </xf>
    <xf numFmtId="0" fontId="4" fillId="0" borderId="41" xfId="2" applyFont="1" applyBorder="1" applyAlignment="1" applyProtection="1">
      <alignment horizontal="center" vertical="center"/>
    </xf>
    <xf numFmtId="0" fontId="4" fillId="0" borderId="21" xfId="19" applyFont="1" applyBorder="1" applyAlignment="1" applyProtection="1">
      <alignment vertical="center"/>
    </xf>
    <xf numFmtId="183" fontId="4" fillId="0" borderId="0" xfId="2" applyNumberFormat="1" applyFont="1" applyProtection="1">
      <alignment vertical="center"/>
    </xf>
    <xf numFmtId="180" fontId="4" fillId="0" borderId="15" xfId="2" applyNumberFormat="1" applyFont="1" applyBorder="1" applyAlignment="1" applyProtection="1">
      <alignment horizontal="center" vertical="center"/>
    </xf>
    <xf numFmtId="0" fontId="4" fillId="0" borderId="42" xfId="2" applyFont="1" applyBorder="1" applyProtection="1">
      <alignment vertical="center"/>
    </xf>
    <xf numFmtId="0" fontId="4" fillId="0" borderId="16" xfId="2" applyFont="1" applyBorder="1" applyProtection="1">
      <alignment vertical="center"/>
    </xf>
    <xf numFmtId="0" fontId="4" fillId="0" borderId="45" xfId="2" applyFont="1" applyBorder="1" applyProtection="1">
      <alignment vertical="center"/>
    </xf>
    <xf numFmtId="0" fontId="19" fillId="0" borderId="30" xfId="19" applyFont="1" applyBorder="1" applyAlignment="1" applyProtection="1">
      <alignment horizontal="center" vertical="center"/>
    </xf>
    <xf numFmtId="0" fontId="19" fillId="0" borderId="30" xfId="19" applyFont="1" applyBorder="1" applyAlignment="1" applyProtection="1">
      <alignment vertical="center" wrapText="1"/>
    </xf>
    <xf numFmtId="0" fontId="19" fillId="0" borderId="3" xfId="19" applyFont="1" applyBorder="1" applyAlignment="1" applyProtection="1">
      <alignment vertical="center" wrapText="1"/>
    </xf>
    <xf numFmtId="0" fontId="19" fillId="0" borderId="35" xfId="19" applyFont="1" applyBorder="1" applyAlignment="1" applyProtection="1">
      <alignment vertical="center" wrapText="1"/>
    </xf>
    <xf numFmtId="0" fontId="23" fillId="0" borderId="30" xfId="2" applyFont="1" applyBorder="1" applyAlignment="1" applyProtection="1">
      <alignment vertical="center" wrapText="1"/>
    </xf>
    <xf numFmtId="0" fontId="23" fillId="0" borderId="3" xfId="2" applyFont="1" applyBorder="1" applyAlignment="1" applyProtection="1">
      <alignment vertical="center" wrapText="1"/>
    </xf>
    <xf numFmtId="0" fontId="23" fillId="0" borderId="35" xfId="2" applyFont="1" applyBorder="1" applyAlignment="1" applyProtection="1">
      <alignment vertical="center" wrapText="1"/>
    </xf>
    <xf numFmtId="180" fontId="4" fillId="0" borderId="19" xfId="2" applyNumberFormat="1" applyFont="1" applyBorder="1" applyAlignment="1" applyProtection="1">
      <alignment horizontal="center" vertical="center"/>
    </xf>
    <xf numFmtId="0" fontId="4" fillId="0" borderId="47" xfId="2" applyFont="1" applyBorder="1" applyProtection="1">
      <alignment vertical="center"/>
    </xf>
    <xf numFmtId="0" fontId="4" fillId="0" borderId="0" xfId="2" applyFont="1" applyProtection="1">
      <alignment vertical="center"/>
    </xf>
    <xf numFmtId="0" fontId="4" fillId="0" borderId="48" xfId="2" applyFont="1" applyBorder="1" applyProtection="1">
      <alignment vertical="center"/>
    </xf>
    <xf numFmtId="0" fontId="19" fillId="0" borderId="36" xfId="19" applyFont="1" applyBorder="1" applyAlignment="1" applyProtection="1">
      <alignment horizontal="center" vertical="center"/>
    </xf>
    <xf numFmtId="0" fontId="19" fillId="0" borderId="5" xfId="19" applyFont="1" applyBorder="1" applyAlignment="1" applyProtection="1">
      <alignment vertical="center" wrapText="1"/>
    </xf>
    <xf numFmtId="0" fontId="19" fillId="0" borderId="6" xfId="19" applyFont="1" applyBorder="1" applyAlignment="1" applyProtection="1">
      <alignment vertical="center" wrapText="1"/>
    </xf>
    <xf numFmtId="0" fontId="19" fillId="0" borderId="31" xfId="19" applyFont="1" applyBorder="1" applyAlignment="1" applyProtection="1">
      <alignment vertical="center" wrapText="1"/>
    </xf>
    <xf numFmtId="0" fontId="18" fillId="0" borderId="5" xfId="2" applyFont="1" applyBorder="1" applyAlignment="1" applyProtection="1">
      <alignment vertical="center" wrapText="1"/>
    </xf>
    <xf numFmtId="0" fontId="18" fillId="0" borderId="6" xfId="2" applyFont="1" applyBorder="1" applyAlignment="1" applyProtection="1">
      <alignment vertical="center" wrapText="1"/>
    </xf>
    <xf numFmtId="0" fontId="18" fillId="0" borderId="31" xfId="2" applyFont="1" applyBorder="1" applyAlignment="1" applyProtection="1">
      <alignment vertical="center" wrapText="1"/>
    </xf>
    <xf numFmtId="0" fontId="19" fillId="0" borderId="5" xfId="19" applyFont="1" applyBorder="1" applyAlignment="1" applyProtection="1">
      <alignment horizontal="center" vertical="center"/>
    </xf>
    <xf numFmtId="0" fontId="23" fillId="0" borderId="5" xfId="2" applyFont="1" applyBorder="1" applyAlignment="1" applyProtection="1">
      <alignment vertical="center" wrapText="1"/>
    </xf>
    <xf numFmtId="0" fontId="23" fillId="0" borderId="6" xfId="2" applyFont="1" applyBorder="1" applyAlignment="1" applyProtection="1">
      <alignment vertical="center" wrapText="1"/>
    </xf>
    <xf numFmtId="0" fontId="23" fillId="0" borderId="31" xfId="2" applyFont="1" applyBorder="1" applyAlignment="1" applyProtection="1">
      <alignment vertical="center" wrapText="1"/>
    </xf>
    <xf numFmtId="180" fontId="4" fillId="0" borderId="17" xfId="2" applyNumberFormat="1" applyFont="1" applyBorder="1" applyAlignment="1" applyProtection="1">
      <alignment horizontal="center" vertical="center"/>
    </xf>
    <xf numFmtId="0" fontId="4" fillId="0" borderId="51" xfId="2" applyFont="1" applyBorder="1" applyProtection="1">
      <alignment vertical="center"/>
    </xf>
    <xf numFmtId="0" fontId="4" fillId="0" borderId="13" xfId="2" applyFont="1" applyBorder="1" applyProtection="1">
      <alignment vertical="center"/>
    </xf>
    <xf numFmtId="0" fontId="4" fillId="0" borderId="52" xfId="2" applyFont="1" applyBorder="1" applyProtection="1">
      <alignment vertical="center"/>
    </xf>
    <xf numFmtId="0" fontId="19" fillId="0" borderId="8" xfId="19" applyFont="1" applyBorder="1" applyAlignment="1" applyProtection="1">
      <alignment horizontal="center" vertical="center"/>
    </xf>
    <xf numFmtId="0" fontId="19" fillId="0" borderId="8" xfId="19" applyFont="1" applyBorder="1" applyAlignment="1" applyProtection="1">
      <alignment vertical="center" wrapText="1"/>
    </xf>
    <xf numFmtId="0" fontId="19" fillId="0" borderId="9" xfId="19" applyFont="1" applyBorder="1" applyAlignment="1" applyProtection="1">
      <alignment vertical="center" wrapText="1"/>
    </xf>
    <xf numFmtId="0" fontId="19" fillId="0" borderId="10" xfId="19" applyFont="1" applyBorder="1" applyAlignment="1" applyProtection="1">
      <alignment vertical="center" wrapText="1"/>
    </xf>
    <xf numFmtId="0" fontId="23" fillId="0" borderId="8" xfId="2" applyFont="1" applyBorder="1" applyAlignment="1" applyProtection="1">
      <alignment vertical="center" wrapText="1"/>
    </xf>
    <xf numFmtId="0" fontId="23" fillId="0" borderId="9" xfId="2" applyFont="1" applyBorder="1" applyAlignment="1" applyProtection="1">
      <alignment vertical="center" wrapText="1"/>
    </xf>
    <xf numFmtId="0" fontId="23" fillId="0" borderId="10" xfId="2" applyFont="1" applyBorder="1" applyAlignment="1" applyProtection="1">
      <alignment vertical="center" wrapText="1"/>
    </xf>
    <xf numFmtId="0" fontId="18" fillId="0" borderId="30" xfId="2" applyFont="1" applyBorder="1" applyAlignment="1" applyProtection="1">
      <alignment vertical="center" wrapText="1"/>
    </xf>
    <xf numFmtId="0" fontId="18" fillId="0" borderId="3" xfId="2" applyFont="1" applyBorder="1" applyAlignment="1" applyProtection="1">
      <alignment vertical="center" wrapText="1"/>
    </xf>
    <xf numFmtId="0" fontId="18" fillId="0" borderId="35" xfId="2" applyFont="1" applyBorder="1" applyAlignment="1" applyProtection="1">
      <alignment vertical="center" wrapText="1"/>
    </xf>
    <xf numFmtId="0" fontId="18" fillId="0" borderId="8" xfId="2" applyFont="1" applyBorder="1" applyAlignment="1" applyProtection="1">
      <alignment vertical="center" wrapText="1"/>
    </xf>
    <xf numFmtId="0" fontId="18" fillId="0" borderId="9" xfId="2" applyFont="1" applyBorder="1" applyAlignment="1" applyProtection="1">
      <alignment vertical="center" wrapText="1"/>
    </xf>
    <xf numFmtId="0" fontId="18" fillId="0" borderId="10" xfId="2" applyFont="1" applyBorder="1" applyAlignment="1" applyProtection="1">
      <alignment vertical="center" wrapText="1"/>
    </xf>
    <xf numFmtId="180" fontId="4" fillId="0" borderId="20" xfId="2" applyNumberFormat="1" applyFont="1" applyBorder="1" applyAlignment="1" applyProtection="1">
      <alignment horizontal="center" vertical="center"/>
    </xf>
    <xf numFmtId="0" fontId="4" fillId="0" borderId="43" xfId="2" applyFont="1" applyBorder="1" applyProtection="1">
      <alignment vertical="center"/>
    </xf>
    <xf numFmtId="0" fontId="4" fillId="0" borderId="1" xfId="2" applyFont="1" applyBorder="1" applyProtection="1">
      <alignment vertical="center"/>
    </xf>
    <xf numFmtId="0" fontId="4" fillId="0" borderId="44" xfId="2" applyFont="1" applyBorder="1" applyProtection="1">
      <alignment vertical="center"/>
    </xf>
    <xf numFmtId="0" fontId="19" fillId="0" borderId="43" xfId="19" applyFont="1" applyBorder="1" applyAlignment="1" applyProtection="1">
      <alignment horizontal="center" vertical="center"/>
    </xf>
    <xf numFmtId="0" fontId="19" fillId="0" borderId="43" xfId="19" applyFont="1" applyBorder="1" applyAlignment="1" applyProtection="1">
      <alignment vertical="center" wrapText="1"/>
    </xf>
    <xf numFmtId="0" fontId="19" fillId="0" borderId="1" xfId="19" applyFont="1" applyBorder="1" applyAlignment="1" applyProtection="1">
      <alignment vertical="center" wrapText="1"/>
    </xf>
    <xf numFmtId="0" fontId="19" fillId="0" borderId="44" xfId="19" applyFont="1" applyBorder="1" applyAlignment="1" applyProtection="1">
      <alignment vertical="center" wrapText="1"/>
    </xf>
    <xf numFmtId="0" fontId="23" fillId="0" borderId="43" xfId="2" applyFont="1" applyBorder="1" applyAlignment="1" applyProtection="1">
      <alignment vertical="center" wrapText="1"/>
    </xf>
    <xf numFmtId="0" fontId="23" fillId="0" borderId="1" xfId="2" applyFont="1" applyBorder="1" applyAlignment="1" applyProtection="1">
      <alignment vertical="center" wrapText="1"/>
    </xf>
    <xf numFmtId="0" fontId="23" fillId="0" borderId="44" xfId="2" applyFont="1" applyBorder="1" applyAlignment="1" applyProtection="1">
      <alignment vertical="center" wrapText="1"/>
    </xf>
    <xf numFmtId="180" fontId="19" fillId="0" borderId="54" xfId="2" applyNumberFormat="1" applyFont="1" applyBorder="1" applyAlignment="1" applyProtection="1">
      <alignment horizontal="center" vertical="center"/>
    </xf>
    <xf numFmtId="0" fontId="19" fillId="0" borderId="42" xfId="2" applyFont="1" applyBorder="1" applyProtection="1">
      <alignment vertical="center"/>
    </xf>
    <xf numFmtId="0" fontId="19" fillId="0" borderId="16" xfId="2" applyFont="1" applyBorder="1" applyProtection="1">
      <alignment vertical="center"/>
    </xf>
    <xf numFmtId="0" fontId="19" fillId="0" borderId="45" xfId="2" applyFont="1" applyBorder="1" applyProtection="1">
      <alignment vertical="center"/>
    </xf>
    <xf numFmtId="180" fontId="19" fillId="0" borderId="55" xfId="2" applyNumberFormat="1" applyFont="1" applyBorder="1" applyAlignment="1" applyProtection="1">
      <alignment horizontal="center" vertical="center"/>
    </xf>
    <xf numFmtId="0" fontId="19" fillId="0" borderId="47" xfId="2" applyFont="1" applyBorder="1" applyProtection="1">
      <alignment vertical="center"/>
    </xf>
    <xf numFmtId="0" fontId="19" fillId="0" borderId="0" xfId="2" applyFont="1" applyProtection="1">
      <alignment vertical="center"/>
    </xf>
    <xf numFmtId="0" fontId="19" fillId="0" borderId="48" xfId="2" applyFont="1" applyBorder="1" applyProtection="1">
      <alignment vertical="center"/>
    </xf>
    <xf numFmtId="180" fontId="19" fillId="0" borderId="56" xfId="2" applyNumberFormat="1" applyFont="1" applyBorder="1" applyAlignment="1" applyProtection="1">
      <alignment horizontal="center" vertical="center"/>
    </xf>
    <xf numFmtId="0" fontId="19" fillId="0" borderId="51" xfId="2" applyFont="1" applyBorder="1" applyProtection="1">
      <alignment vertical="center"/>
    </xf>
    <xf numFmtId="0" fontId="19" fillId="0" borderId="13" xfId="2" applyFont="1" applyBorder="1" applyProtection="1">
      <alignment vertical="center"/>
    </xf>
    <xf numFmtId="0" fontId="19" fillId="0" borderId="52" xfId="2" applyFont="1" applyBorder="1" applyProtection="1">
      <alignment vertical="center"/>
    </xf>
    <xf numFmtId="0" fontId="19" fillId="0" borderId="58" xfId="19" applyFont="1" applyBorder="1" applyAlignment="1" applyProtection="1">
      <alignment horizontal="center" vertical="center"/>
    </xf>
    <xf numFmtId="0" fontId="19" fillId="0" borderId="47" xfId="19" applyFont="1" applyBorder="1" applyAlignment="1" applyProtection="1">
      <alignment horizontal="center" vertical="center"/>
    </xf>
    <xf numFmtId="0" fontId="19" fillId="0" borderId="58" xfId="19" applyFont="1" applyBorder="1" applyAlignment="1" applyProtection="1">
      <alignment vertical="center" wrapText="1"/>
    </xf>
    <xf numFmtId="0" fontId="19" fillId="0" borderId="29" xfId="19" applyFont="1" applyBorder="1" applyAlignment="1" applyProtection="1">
      <alignment vertical="center" wrapText="1"/>
    </xf>
    <xf numFmtId="0" fontId="19" fillId="0" borderId="38" xfId="19" applyFont="1" applyBorder="1" applyAlignment="1" applyProtection="1">
      <alignment vertical="center" wrapText="1"/>
    </xf>
    <xf numFmtId="0" fontId="18" fillId="0" borderId="58" xfId="2" applyFont="1" applyBorder="1" applyAlignment="1" applyProtection="1">
      <alignment vertical="center" wrapText="1"/>
    </xf>
    <xf numFmtId="0" fontId="18" fillId="0" borderId="29" xfId="2" applyFont="1" applyBorder="1" applyAlignment="1" applyProtection="1">
      <alignment vertical="center" wrapText="1"/>
    </xf>
    <xf numFmtId="0" fontId="18" fillId="0" borderId="38" xfId="2" applyFont="1" applyBorder="1" applyAlignment="1" applyProtection="1">
      <alignment vertical="center" wrapText="1"/>
    </xf>
    <xf numFmtId="180" fontId="4" fillId="0" borderId="17" xfId="2" applyNumberFormat="1" applyFont="1" applyBorder="1" applyAlignment="1" applyProtection="1">
      <alignment horizontal="center" vertical="center"/>
    </xf>
    <xf numFmtId="0" fontId="19" fillId="0" borderId="59" xfId="19" applyFont="1" applyBorder="1" applyAlignment="1" applyProtection="1">
      <alignment horizontal="center" vertical="center"/>
    </xf>
    <xf numFmtId="0" fontId="19" fillId="0" borderId="51" xfId="19" applyFont="1" applyBorder="1" applyAlignment="1" applyProtection="1">
      <alignment vertical="center" wrapText="1"/>
    </xf>
    <xf numFmtId="0" fontId="19" fillId="0" borderId="13" xfId="19" applyFont="1" applyBorder="1" applyAlignment="1" applyProtection="1">
      <alignment vertical="center" wrapText="1"/>
    </xf>
    <xf numFmtId="0" fontId="19" fillId="0" borderId="52" xfId="19" applyFont="1" applyBorder="1" applyAlignment="1" applyProtection="1">
      <alignment vertical="center" wrapText="1"/>
    </xf>
    <xf numFmtId="0" fontId="23" fillId="0" borderId="51" xfId="2" applyFont="1" applyBorder="1" applyAlignment="1" applyProtection="1">
      <alignment vertical="center" wrapText="1"/>
    </xf>
    <xf numFmtId="0" fontId="23" fillId="0" borderId="13" xfId="2" applyFont="1" applyBorder="1" applyAlignment="1" applyProtection="1">
      <alignment vertical="center" wrapText="1"/>
    </xf>
    <xf numFmtId="0" fontId="23" fillId="0" borderId="52" xfId="2" applyFont="1" applyBorder="1" applyAlignment="1" applyProtection="1">
      <alignment vertical="center" wrapText="1"/>
    </xf>
    <xf numFmtId="0" fontId="15" fillId="0" borderId="16" xfId="2" applyFont="1" applyBorder="1" applyAlignment="1" applyProtection="1">
      <alignment horizontal="left" vertical="top"/>
    </xf>
    <xf numFmtId="0" fontId="19" fillId="0" borderId="0" xfId="19" applyFont="1" applyAlignment="1" applyProtection="1">
      <alignment horizontal="center" vertical="center"/>
    </xf>
    <xf numFmtId="0" fontId="19" fillId="0" borderId="0" xfId="19" applyFont="1" applyAlignment="1" applyProtection="1">
      <alignment vertical="center" wrapText="1"/>
    </xf>
    <xf numFmtId="0" fontId="4" fillId="0" borderId="0" xfId="2" applyFont="1" applyAlignment="1" applyProtection="1">
      <alignment vertical="center" wrapText="1"/>
    </xf>
    <xf numFmtId="0" fontId="4" fillId="0" borderId="0" xfId="2" quotePrefix="1" applyFont="1" applyAlignment="1" applyProtection="1">
      <alignment horizontal="center" vertical="center"/>
    </xf>
    <xf numFmtId="0" fontId="4" fillId="0" borderId="0" xfId="2" applyFont="1" applyAlignment="1" applyProtection="1">
      <alignment horizontal="left" vertical="center"/>
    </xf>
    <xf numFmtId="0" fontId="19" fillId="3" borderId="0" xfId="19" applyFont="1" applyFill="1" applyAlignment="1" applyProtection="1">
      <alignment horizontal="left" vertical="center" shrinkToFit="1"/>
    </xf>
    <xf numFmtId="0" fontId="19" fillId="3" borderId="0" xfId="19" applyFont="1" applyFill="1" applyAlignment="1" applyProtection="1">
      <alignment horizontal="center" vertical="center"/>
    </xf>
    <xf numFmtId="0" fontId="19" fillId="0" borderId="0" xfId="19" applyFont="1" applyAlignment="1" applyProtection="1">
      <alignment horizontal="left" vertical="center"/>
    </xf>
    <xf numFmtId="0" fontId="19" fillId="0" borderId="0" xfId="19" applyFont="1" applyAlignment="1" applyProtection="1">
      <alignment vertical="center"/>
    </xf>
    <xf numFmtId="0" fontId="13" fillId="0" borderId="0" xfId="19" applyFont="1" applyAlignment="1" applyProtection="1">
      <alignment vertical="top"/>
    </xf>
    <xf numFmtId="49" fontId="13" fillId="0" borderId="0" xfId="19" applyNumberFormat="1" applyFont="1" applyAlignment="1" applyProtection="1">
      <alignment vertical="top"/>
    </xf>
    <xf numFmtId="49" fontId="17" fillId="0" borderId="0" xfId="2" applyNumberFormat="1" applyFont="1" applyProtection="1">
      <alignment vertical="center"/>
    </xf>
    <xf numFmtId="0" fontId="23" fillId="0" borderId="0" xfId="12" applyFont="1" applyAlignment="1" applyProtection="1">
      <alignment horizontal="left" vertical="top" wrapText="1"/>
    </xf>
    <xf numFmtId="0" fontId="4" fillId="0" borderId="0" xfId="12" applyFont="1" applyAlignment="1" applyProtection="1">
      <alignment horizontal="center" vertical="center"/>
    </xf>
    <xf numFmtId="180" fontId="4" fillId="0" borderId="21" xfId="19" applyNumberFormat="1" applyFont="1" applyBorder="1" applyAlignment="1" applyProtection="1">
      <alignment vertical="center"/>
    </xf>
    <xf numFmtId="180" fontId="4" fillId="0" borderId="0" xfId="19" applyNumberFormat="1" applyFont="1" applyAlignment="1" applyProtection="1">
      <alignment vertical="center"/>
    </xf>
    <xf numFmtId="0" fontId="15" fillId="0" borderId="0" xfId="19" applyFont="1" applyAlignment="1" applyProtection="1">
      <alignment vertical="top"/>
    </xf>
    <xf numFmtId="178" fontId="15" fillId="0" borderId="0" xfId="19" applyNumberFormat="1" applyFont="1" applyAlignment="1" applyProtection="1">
      <alignment vertical="top"/>
    </xf>
    <xf numFmtId="0" fontId="14" fillId="0" borderId="21" xfId="19" applyFont="1" applyBorder="1" applyAlignment="1" applyProtection="1">
      <alignment vertical="center"/>
    </xf>
    <xf numFmtId="0" fontId="15" fillId="0" borderId="13" xfId="19" applyFont="1" applyBorder="1" applyAlignment="1" applyProtection="1">
      <alignment horizontal="left" vertical="center" wrapText="1"/>
    </xf>
    <xf numFmtId="180" fontId="4" fillId="0" borderId="37" xfId="2" applyNumberFormat="1" applyFont="1" applyBorder="1" applyAlignment="1" applyProtection="1">
      <alignment horizontal="center" vertical="center"/>
    </xf>
    <xf numFmtId="0" fontId="4" fillId="0" borderId="30" xfId="2" applyFont="1" applyBorder="1" applyProtection="1">
      <alignment vertical="center"/>
    </xf>
    <xf numFmtId="0" fontId="4" fillId="0" borderId="3" xfId="2" applyFont="1" applyBorder="1" applyProtection="1">
      <alignment vertical="center"/>
    </xf>
    <xf numFmtId="0" fontId="4" fillId="0" borderId="35" xfId="2" applyFont="1" applyBorder="1" applyProtection="1">
      <alignment vertical="center"/>
    </xf>
    <xf numFmtId="180" fontId="4" fillId="0" borderId="33" xfId="2" applyNumberFormat="1" applyFont="1" applyBorder="1" applyAlignment="1" applyProtection="1">
      <alignment horizontal="center" vertical="center"/>
    </xf>
    <xf numFmtId="0" fontId="4" fillId="0" borderId="5" xfId="2" applyFont="1" applyBorder="1" applyProtection="1">
      <alignment vertical="center"/>
    </xf>
    <xf numFmtId="0" fontId="4" fillId="0" borderId="6" xfId="2" applyFont="1" applyBorder="1" applyProtection="1">
      <alignment vertical="center"/>
    </xf>
    <xf numFmtId="0" fontId="4" fillId="0" borderId="31" xfId="2" applyFont="1" applyBorder="1" applyProtection="1">
      <alignment vertical="center"/>
    </xf>
    <xf numFmtId="180" fontId="4" fillId="0" borderId="62" xfId="2" applyNumberFormat="1" applyFont="1" applyBorder="1" applyAlignment="1" applyProtection="1">
      <alignment horizontal="center" vertical="center"/>
    </xf>
    <xf numFmtId="180" fontId="4" fillId="0" borderId="63" xfId="2" applyNumberFormat="1" applyFont="1" applyBorder="1" applyAlignment="1" applyProtection="1">
      <alignment horizontal="center" vertical="center"/>
    </xf>
    <xf numFmtId="0" fontId="4" fillId="0" borderId="36" xfId="2" applyFont="1" applyBorder="1" applyProtection="1">
      <alignment vertical="center"/>
    </xf>
    <xf numFmtId="0" fontId="4" fillId="0" borderId="23" xfId="2" applyFont="1" applyBorder="1" applyProtection="1">
      <alignment vertical="center"/>
    </xf>
    <xf numFmtId="0" fontId="4" fillId="0" borderId="34" xfId="2" applyFont="1" applyBorder="1" applyProtection="1">
      <alignment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10" xfId="2" applyFont="1" applyBorder="1" applyProtection="1">
      <alignment vertical="center"/>
    </xf>
    <xf numFmtId="180" fontId="4" fillId="0" borderId="22" xfId="2" applyNumberFormat="1" applyFont="1" applyBorder="1" applyAlignment="1" applyProtection="1">
      <alignment horizontal="center" vertical="center"/>
    </xf>
    <xf numFmtId="180" fontId="4" fillId="0" borderId="12" xfId="2" applyNumberFormat="1" applyFont="1" applyBorder="1" applyAlignment="1" applyProtection="1">
      <alignment horizontal="center" vertical="center"/>
    </xf>
    <xf numFmtId="180" fontId="4" fillId="0" borderId="32" xfId="2" applyNumberFormat="1" applyFont="1" applyBorder="1" applyAlignment="1" applyProtection="1">
      <alignment horizontal="center" vertical="center"/>
    </xf>
    <xf numFmtId="0" fontId="4" fillId="0" borderId="47" xfId="2" applyFont="1" applyBorder="1" applyAlignment="1" applyProtection="1">
      <alignment vertical="center" wrapText="1"/>
    </xf>
    <xf numFmtId="0" fontId="4" fillId="0" borderId="0" xfId="2" applyFont="1" applyAlignment="1" applyProtection="1">
      <alignment vertical="center" wrapText="1"/>
    </xf>
    <xf numFmtId="0" fontId="4" fillId="0" borderId="48" xfId="2" applyFont="1" applyBorder="1" applyAlignment="1" applyProtection="1">
      <alignment vertical="center" wrapText="1"/>
    </xf>
    <xf numFmtId="0" fontId="19" fillId="0" borderId="36" xfId="19" applyFont="1" applyBorder="1" applyAlignment="1" applyProtection="1">
      <alignment vertical="center" wrapText="1"/>
    </xf>
    <xf numFmtId="0" fontId="19" fillId="0" borderId="23" xfId="19" applyFont="1" applyBorder="1" applyAlignment="1" applyProtection="1">
      <alignment vertical="center" wrapText="1"/>
    </xf>
    <xf numFmtId="0" fontId="19" fillId="0" borderId="34" xfId="19" applyFont="1" applyBorder="1" applyAlignment="1" applyProtection="1">
      <alignment vertical="center" wrapText="1"/>
    </xf>
    <xf numFmtId="0" fontId="23" fillId="0" borderId="36" xfId="2" applyFont="1" applyBorder="1" applyAlignment="1" applyProtection="1">
      <alignment vertical="center" wrapText="1"/>
    </xf>
    <xf numFmtId="0" fontId="23" fillId="0" borderId="23" xfId="2" applyFont="1" applyBorder="1" applyAlignment="1" applyProtection="1">
      <alignment vertical="center" wrapText="1"/>
    </xf>
    <xf numFmtId="0" fontId="23" fillId="0" borderId="34" xfId="2" applyFont="1" applyBorder="1" applyAlignment="1" applyProtection="1">
      <alignment vertical="center" wrapText="1"/>
    </xf>
    <xf numFmtId="0" fontId="23" fillId="0" borderId="58" xfId="2" applyFont="1" applyBorder="1" applyAlignment="1" applyProtection="1">
      <alignment vertical="center" wrapText="1"/>
    </xf>
    <xf numFmtId="0" fontId="23" fillId="0" borderId="29" xfId="2" applyFont="1" applyBorder="1" applyAlignment="1" applyProtection="1">
      <alignment vertical="center" wrapText="1"/>
    </xf>
    <xf numFmtId="0" fontId="23" fillId="0" borderId="38" xfId="2" applyFont="1" applyBorder="1" applyAlignment="1" applyProtection="1">
      <alignment vertical="center" wrapText="1"/>
    </xf>
    <xf numFmtId="0" fontId="18" fillId="0" borderId="36" xfId="2" applyFont="1" applyBorder="1" applyAlignment="1" applyProtection="1">
      <alignment vertical="center" wrapText="1"/>
    </xf>
    <xf numFmtId="0" fontId="18" fillId="0" borderId="23" xfId="2" applyFont="1" applyBorder="1" applyAlignment="1" applyProtection="1">
      <alignment vertical="center" wrapText="1"/>
    </xf>
    <xf numFmtId="0" fontId="18" fillId="0" borderId="34" xfId="2" applyFont="1" applyBorder="1" applyAlignment="1" applyProtection="1">
      <alignment vertical="center" wrapText="1"/>
    </xf>
    <xf numFmtId="180" fontId="4" fillId="0" borderId="54" xfId="2" applyNumberFormat="1" applyFont="1" applyBorder="1" applyAlignment="1" applyProtection="1">
      <alignment horizontal="center" vertical="center"/>
    </xf>
    <xf numFmtId="180" fontId="4" fillId="0" borderId="55" xfId="2" applyNumberFormat="1" applyFont="1" applyBorder="1" applyAlignment="1" applyProtection="1">
      <alignment horizontal="center" vertical="center"/>
    </xf>
    <xf numFmtId="180" fontId="4" fillId="0" borderId="56" xfId="2" applyNumberFormat="1" applyFont="1" applyBorder="1" applyAlignment="1" applyProtection="1">
      <alignment horizontal="center" vertical="center"/>
    </xf>
    <xf numFmtId="0" fontId="19" fillId="0" borderId="51" xfId="19" applyFont="1" applyBorder="1" applyAlignment="1" applyProtection="1">
      <alignment horizontal="center" vertical="center"/>
    </xf>
    <xf numFmtId="0" fontId="4" fillId="0" borderId="0" xfId="19" applyFont="1" applyAlignment="1" applyProtection="1">
      <alignment vertical="center"/>
    </xf>
    <xf numFmtId="0" fontId="18" fillId="3" borderId="0" xfId="19" quotePrefix="1" applyFont="1" applyFill="1" applyAlignment="1" applyProtection="1">
      <alignment horizontal="center" vertical="center"/>
    </xf>
    <xf numFmtId="0" fontId="19" fillId="3" borderId="0" xfId="19" applyFont="1" applyFill="1" applyAlignment="1" applyProtection="1">
      <alignment vertical="center" shrinkToFit="1"/>
    </xf>
    <xf numFmtId="0" fontId="18" fillId="0" borderId="0" xfId="2" applyFont="1" applyAlignment="1" applyProtection="1">
      <alignment horizontal="right" vertical="center"/>
    </xf>
    <xf numFmtId="0" fontId="18" fillId="0" borderId="0" xfId="2" applyFont="1" applyProtection="1">
      <alignment vertical="center"/>
    </xf>
    <xf numFmtId="178" fontId="4" fillId="0" borderId="0" xfId="1" applyNumberFormat="1" applyFont="1" applyAlignment="1" applyProtection="1">
      <alignment horizontal="right" vertical="center"/>
    </xf>
    <xf numFmtId="178" fontId="4" fillId="0" borderId="20" xfId="1" applyNumberFormat="1" applyFont="1" applyBorder="1" applyAlignment="1" applyProtection="1">
      <alignment horizontal="left" vertical="center"/>
    </xf>
    <xf numFmtId="178" fontId="4" fillId="0" borderId="1" xfId="1" applyNumberFormat="1" applyFont="1" applyBorder="1" applyAlignment="1" applyProtection="1">
      <alignment horizontal="left" vertical="center"/>
    </xf>
    <xf numFmtId="178" fontId="4" fillId="0" borderId="44" xfId="1" applyNumberFormat="1" applyFont="1" applyBorder="1" applyAlignment="1" applyProtection="1">
      <alignment horizontal="left" vertical="center"/>
    </xf>
    <xf numFmtId="0" fontId="4" fillId="0" borderId="43"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44" xfId="1" applyFont="1" applyBorder="1" applyAlignment="1" applyProtection="1">
      <alignment horizontal="center" vertical="center"/>
    </xf>
    <xf numFmtId="177" fontId="4" fillId="0" borderId="40" xfId="0" applyNumberFormat="1" applyFont="1" applyBorder="1" applyAlignment="1" applyProtection="1">
      <alignment horizontal="center" vertical="center"/>
    </xf>
    <xf numFmtId="177" fontId="4" fillId="0" borderId="40" xfId="0" applyNumberFormat="1" applyFont="1" applyBorder="1" applyAlignment="1" applyProtection="1">
      <alignment horizontal="center" vertical="center" wrapText="1"/>
    </xf>
    <xf numFmtId="177" fontId="4" fillId="0" borderId="41" xfId="0" applyNumberFormat="1" applyFont="1" applyBorder="1" applyAlignment="1" applyProtection="1">
      <alignment horizontal="center" vertical="center" wrapText="1"/>
    </xf>
    <xf numFmtId="178" fontId="4" fillId="0" borderId="15" xfId="1" applyNumberFormat="1" applyFont="1" applyBorder="1" applyAlignment="1" applyProtection="1">
      <alignment horizontal="center" vertical="center" textRotation="255"/>
    </xf>
    <xf numFmtId="178" fontId="4" fillId="0" borderId="19" xfId="1" applyNumberFormat="1" applyFont="1" applyBorder="1" applyAlignment="1" applyProtection="1">
      <alignment horizontal="center" vertical="center" textRotation="255"/>
    </xf>
    <xf numFmtId="49" fontId="4" fillId="0" borderId="70" xfId="1" applyNumberFormat="1" applyFont="1" applyBorder="1" applyAlignment="1" applyProtection="1">
      <alignment horizontal="left" vertical="center"/>
    </xf>
    <xf numFmtId="49" fontId="4" fillId="0" borderId="71" xfId="1" applyNumberFormat="1" applyFont="1" applyBorder="1" applyAlignment="1" applyProtection="1">
      <alignment horizontal="left" vertical="center"/>
    </xf>
    <xf numFmtId="49" fontId="4" fillId="0" borderId="72" xfId="1" applyNumberFormat="1" applyFont="1" applyBorder="1" applyAlignment="1" applyProtection="1">
      <alignment horizontal="left" vertical="center"/>
    </xf>
    <xf numFmtId="49" fontId="19" fillId="0" borderId="37" xfId="0" applyNumberFormat="1" applyFont="1" applyBorder="1" applyAlignment="1" applyProtection="1">
      <alignment horizontal="center" vertical="center" textRotation="255"/>
    </xf>
    <xf numFmtId="49" fontId="19" fillId="0" borderId="33" xfId="0" applyNumberFormat="1" applyFont="1" applyBorder="1" applyAlignment="1" applyProtection="1">
      <alignment horizontal="center" vertical="center" textRotation="255"/>
    </xf>
    <xf numFmtId="49" fontId="19" fillId="0" borderId="62" xfId="0" applyNumberFormat="1" applyFont="1" applyBorder="1" applyAlignment="1" applyProtection="1">
      <alignment horizontal="center" vertical="center" textRotation="255"/>
    </xf>
    <xf numFmtId="49" fontId="4" fillId="0" borderId="67" xfId="1" applyNumberFormat="1" applyFont="1" applyBorder="1" applyAlignment="1" applyProtection="1">
      <alignment horizontal="left" vertical="center"/>
    </xf>
    <xf numFmtId="49" fontId="4" fillId="0" borderId="25" xfId="1" applyNumberFormat="1" applyFont="1" applyBorder="1" applyAlignment="1" applyProtection="1">
      <alignment horizontal="left" vertical="center"/>
    </xf>
    <xf numFmtId="49" fontId="4" fillId="0" borderId="66" xfId="1" applyNumberFormat="1" applyFont="1" applyBorder="1" applyAlignment="1" applyProtection="1">
      <alignment horizontal="left" vertical="center"/>
    </xf>
    <xf numFmtId="49" fontId="19" fillId="0" borderId="24" xfId="0" applyNumberFormat="1" applyFont="1" applyBorder="1" applyAlignment="1" applyProtection="1">
      <alignment horizontal="left" vertical="center"/>
    </xf>
    <xf numFmtId="49" fontId="19" fillId="0" borderId="25" xfId="0" applyNumberFormat="1" applyFont="1" applyBorder="1" applyAlignment="1" applyProtection="1">
      <alignment horizontal="left" vertical="center"/>
    </xf>
    <xf numFmtId="180" fontId="4" fillId="0" borderId="13" xfId="19" applyNumberFormat="1" applyFont="1" applyBorder="1" applyAlignment="1" applyProtection="1">
      <alignment vertical="center"/>
    </xf>
    <xf numFmtId="0" fontId="15" fillId="0" borderId="13" xfId="19" applyFont="1" applyBorder="1" applyAlignment="1" applyProtection="1">
      <alignment vertical="top"/>
    </xf>
    <xf numFmtId="178" fontId="15" fillId="0" borderId="13" xfId="19" applyNumberFormat="1" applyFont="1" applyBorder="1" applyAlignment="1" applyProtection="1">
      <alignment vertical="top"/>
    </xf>
    <xf numFmtId="0" fontId="4" fillId="0" borderId="14" xfId="19" applyFont="1" applyBorder="1" applyAlignment="1" applyProtection="1">
      <alignment vertical="center"/>
    </xf>
    <xf numFmtId="183" fontId="4" fillId="0" borderId="21" xfId="1" applyNumberFormat="1" applyFont="1" applyBorder="1" applyProtection="1">
      <alignment vertical="center"/>
    </xf>
    <xf numFmtId="0" fontId="14" fillId="0" borderId="17" xfId="0" applyFont="1" applyBorder="1" applyAlignment="1" applyProtection="1">
      <alignment horizontal="left" vertical="center" indent="1"/>
    </xf>
    <xf numFmtId="49" fontId="4" fillId="0" borderId="13" xfId="2" applyNumberFormat="1" applyFont="1" applyBorder="1" applyProtection="1">
      <alignment vertical="center"/>
    </xf>
    <xf numFmtId="0" fontId="4" fillId="0" borderId="19" xfId="1" applyFont="1" applyBorder="1" applyProtection="1">
      <alignment vertical="center"/>
    </xf>
    <xf numFmtId="0" fontId="14" fillId="0" borderId="16" xfId="0" applyFont="1" applyBorder="1" applyProtection="1">
      <alignment vertical="center"/>
    </xf>
    <xf numFmtId="0" fontId="4" fillId="0" borderId="16" xfId="2" applyFont="1" applyBorder="1" applyProtection="1">
      <alignment vertical="center"/>
    </xf>
    <xf numFmtId="0" fontId="4" fillId="0" borderId="18" xfId="2" applyFont="1" applyBorder="1" applyProtection="1">
      <alignment vertical="center"/>
    </xf>
    <xf numFmtId="0" fontId="23" fillId="0" borderId="0" xfId="2" applyFont="1" applyProtection="1">
      <alignment vertical="center"/>
    </xf>
    <xf numFmtId="183" fontId="4" fillId="0" borderId="19" xfId="2" applyNumberFormat="1" applyFont="1" applyBorder="1" applyProtection="1">
      <alignment vertical="center"/>
    </xf>
    <xf numFmtId="0" fontId="4" fillId="0" borderId="43"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61" xfId="2" applyFont="1" applyBorder="1" applyAlignment="1" applyProtection="1">
      <alignment horizontal="left" vertical="center"/>
    </xf>
    <xf numFmtId="0" fontId="4" fillId="0" borderId="39" xfId="2" applyFont="1" applyBorder="1" applyAlignment="1" applyProtection="1">
      <alignment horizontal="left" vertical="center"/>
    </xf>
    <xf numFmtId="0" fontId="4" fillId="0" borderId="64" xfId="2" applyFont="1" applyBorder="1" applyProtection="1">
      <alignment vertical="center"/>
    </xf>
    <xf numFmtId="0" fontId="4" fillId="0" borderId="65" xfId="2" applyFont="1" applyBorder="1" applyProtection="1">
      <alignment vertical="center"/>
    </xf>
    <xf numFmtId="0" fontId="4" fillId="0" borderId="14" xfId="2" applyFont="1" applyBorder="1" applyProtection="1">
      <alignment vertical="center"/>
    </xf>
    <xf numFmtId="0" fontId="14" fillId="0" borderId="17" xfId="0" applyFont="1" applyBorder="1" applyProtection="1">
      <alignment vertical="center"/>
    </xf>
    <xf numFmtId="177" fontId="4" fillId="0" borderId="0" xfId="2" applyNumberFormat="1" applyFont="1" applyProtection="1">
      <alignment vertical="center"/>
    </xf>
    <xf numFmtId="182" fontId="4" fillId="0" borderId="0" xfId="2" applyNumberFormat="1" applyFont="1" applyProtection="1">
      <alignment vertical="center"/>
    </xf>
    <xf numFmtId="177" fontId="4" fillId="0" borderId="16" xfId="0" applyNumberFormat="1" applyFont="1" applyBorder="1" applyProtection="1">
      <alignment vertical="center"/>
    </xf>
    <xf numFmtId="182" fontId="4" fillId="0" borderId="16" xfId="0" applyNumberFormat="1" applyFont="1" applyBorder="1" applyProtection="1">
      <alignment vertical="center"/>
    </xf>
    <xf numFmtId="177" fontId="4" fillId="0" borderId="0" xfId="0" applyNumberFormat="1" applyFont="1" applyProtection="1">
      <alignment vertical="center"/>
    </xf>
    <xf numFmtId="0" fontId="17" fillId="0" borderId="13" xfId="0" applyFont="1" applyBorder="1" applyAlignment="1" applyProtection="1">
      <alignment horizontal="left" vertical="center" wrapText="1"/>
    </xf>
    <xf numFmtId="0" fontId="4" fillId="0" borderId="21" xfId="1" applyFont="1" applyBorder="1" applyProtection="1">
      <alignment vertical="center"/>
    </xf>
    <xf numFmtId="0" fontId="19" fillId="0" borderId="20"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44" xfId="0" applyFont="1" applyBorder="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1" xfId="2" applyFont="1" applyBorder="1" applyAlignment="1" applyProtection="1">
      <alignment horizontal="left" vertical="center" wrapText="1"/>
    </xf>
    <xf numFmtId="0" fontId="19" fillId="0" borderId="44" xfId="2" applyFont="1" applyBorder="1" applyAlignment="1" applyProtection="1">
      <alignment horizontal="left" vertical="center" wrapText="1"/>
    </xf>
    <xf numFmtId="0" fontId="19" fillId="0" borderId="43" xfId="0" applyFont="1" applyBorder="1" applyAlignment="1" applyProtection="1">
      <alignment horizontal="left" vertical="center" wrapText="1"/>
    </xf>
    <xf numFmtId="0" fontId="19" fillId="0" borderId="40"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4" fillId="0" borderId="0" xfId="1" applyFont="1" applyAlignment="1" applyProtection="1">
      <alignment vertical="top"/>
    </xf>
    <xf numFmtId="0" fontId="4" fillId="0" borderId="21" xfId="2" applyFont="1" applyBorder="1" applyAlignment="1" applyProtection="1">
      <alignment vertical="top"/>
    </xf>
    <xf numFmtId="0" fontId="4" fillId="0" borderId="0" xfId="2" applyFont="1" applyAlignment="1" applyProtection="1">
      <alignment vertical="top"/>
    </xf>
    <xf numFmtId="0" fontId="23" fillId="0" borderId="0" xfId="2" applyFont="1" applyAlignment="1" applyProtection="1">
      <alignment vertical="top"/>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21" xfId="2" applyNumberFormat="1" applyFont="1" applyBorder="1" applyAlignment="1" applyProtection="1">
      <alignment vertical="center"/>
    </xf>
    <xf numFmtId="38" fontId="19" fillId="2" borderId="30" xfId="18" applyNumberFormat="1" applyFont="1" applyFill="1" applyBorder="1" applyAlignment="1" applyProtection="1">
      <alignment horizontal="right" vertical="center"/>
      <protection locked="0"/>
    </xf>
    <xf numFmtId="38" fontId="19" fillId="2" borderId="5" xfId="18" applyNumberFormat="1" applyFont="1" applyFill="1" applyBorder="1" applyAlignment="1" applyProtection="1">
      <alignment horizontal="right" vertical="center"/>
      <protection locked="0"/>
    </xf>
    <xf numFmtId="38" fontId="19" fillId="2" borderId="68" xfId="18" applyNumberFormat="1" applyFont="1" applyFill="1" applyBorder="1" applyAlignment="1" applyProtection="1">
      <alignment horizontal="right" vertical="center"/>
      <protection locked="0"/>
    </xf>
    <xf numFmtId="38" fontId="4" fillId="0" borderId="67" xfId="18" applyNumberFormat="1" applyFont="1" applyBorder="1" applyAlignment="1" applyProtection="1">
      <alignment horizontal="right" vertical="center"/>
    </xf>
    <xf numFmtId="38" fontId="4" fillId="0" borderId="73" xfId="18" applyNumberFormat="1" applyFont="1" applyBorder="1" applyAlignment="1" applyProtection="1">
      <alignment horizontal="right" vertical="center"/>
    </xf>
  </cellXfs>
  <cellStyles count="20">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xfId="19" xr:uid="{972459ED-5F97-4CF0-89FF-FDDEF45739A1}"/>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7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FFCCFF"/>
      <color rgb="FFCCEDFC"/>
      <color rgb="FF000000"/>
      <color rgb="FFA6A6A6"/>
      <color rgb="FFFFE1FF"/>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52"/>
  <sheetViews>
    <sheetView showGridLines="0" tabSelected="1" topLeftCell="B1" zoomScaleNormal="100" workbookViewId="0">
      <selection activeCell="B1" sqref="B1"/>
    </sheetView>
  </sheetViews>
  <sheetFormatPr defaultColWidth="9" defaultRowHeight="13.5" x14ac:dyDescent="0.15"/>
  <cols>
    <col min="1" max="1" width="9" style="233" hidden="1" customWidth="1"/>
    <col min="2" max="3" width="1.625" style="118" customWidth="1"/>
    <col min="4" max="5" width="5.625" style="118" customWidth="1"/>
    <col min="6" max="7" width="6.375" style="118" customWidth="1"/>
    <col min="8" max="8" width="5.625" style="118" customWidth="1"/>
    <col min="9" max="9" width="1.625" style="118" customWidth="1"/>
    <col min="10" max="10" width="7.625" style="118" customWidth="1"/>
    <col min="11" max="15" width="5.625" style="118" customWidth="1"/>
    <col min="16" max="16" width="8.625" style="118" customWidth="1"/>
    <col min="17" max="17" width="7.625" style="118" customWidth="1"/>
    <col min="18" max="19" width="8.625" style="118" customWidth="1"/>
    <col min="20" max="20" width="17.625" style="118" customWidth="1"/>
    <col min="21" max="22" width="7.625" style="118" customWidth="1"/>
    <col min="23" max="25" width="6.625" style="118" customWidth="1"/>
    <col min="26" max="26" width="2.625" style="118" customWidth="1"/>
    <col min="27" max="27" width="3.625" style="118" customWidth="1"/>
    <col min="28" max="16384" width="9" style="118"/>
  </cols>
  <sheetData>
    <row r="1" spans="1:27" ht="30" customHeight="1" x14ac:dyDescent="0.15">
      <c r="A1" s="446" t="s">
        <v>499</v>
      </c>
      <c r="B1" s="116"/>
      <c r="C1" s="117" t="s">
        <v>491</v>
      </c>
      <c r="D1" s="117"/>
      <c r="U1" s="119"/>
      <c r="V1" s="119"/>
      <c r="W1" s="445" t="s">
        <v>502</v>
      </c>
      <c r="X1" s="120"/>
      <c r="Y1" s="120"/>
      <c r="Z1" s="120"/>
      <c r="AA1" s="121"/>
    </row>
    <row r="2" spans="1:27" ht="15" hidden="1" customHeight="1" x14ac:dyDescent="0.15">
      <c r="A2" s="446" t="s">
        <v>500</v>
      </c>
      <c r="B2" s="116"/>
      <c r="C2" s="122"/>
      <c r="D2" s="122"/>
      <c r="E2" s="122"/>
      <c r="F2" s="122"/>
      <c r="G2" s="122"/>
      <c r="H2" s="122"/>
      <c r="AA2" s="121"/>
    </row>
    <row r="3" spans="1:27" ht="30" customHeight="1" x14ac:dyDescent="0.15">
      <c r="A3" s="447" t="s">
        <v>503</v>
      </c>
      <c r="B3" s="123"/>
      <c r="C3" s="118" t="s">
        <v>492</v>
      </c>
      <c r="AA3" s="121"/>
    </row>
    <row r="4" spans="1:27" ht="5.25" customHeight="1" x14ac:dyDescent="0.15">
      <c r="A4" s="123"/>
      <c r="B4" s="123"/>
      <c r="C4" s="124"/>
      <c r="D4" s="125"/>
      <c r="E4" s="125"/>
      <c r="F4" s="125"/>
      <c r="G4" s="125"/>
      <c r="H4" s="125"/>
      <c r="I4" s="125"/>
      <c r="J4" s="125"/>
      <c r="K4" s="125"/>
      <c r="L4" s="125"/>
      <c r="M4" s="125"/>
      <c r="N4" s="125"/>
      <c r="O4" s="125"/>
      <c r="P4" s="125"/>
      <c r="Q4" s="125"/>
      <c r="R4" s="125"/>
      <c r="S4" s="125"/>
      <c r="T4" s="125"/>
      <c r="U4" s="125"/>
      <c r="V4" s="125"/>
      <c r="W4" s="125"/>
      <c r="X4" s="125"/>
      <c r="Y4" s="125"/>
      <c r="Z4" s="126"/>
    </row>
    <row r="5" spans="1:27" ht="15" customHeight="1" x14ac:dyDescent="0.15">
      <c r="A5" s="123"/>
      <c r="B5" s="127"/>
      <c r="C5" s="128" t="s">
        <v>67</v>
      </c>
      <c r="D5" s="129"/>
      <c r="E5" s="129"/>
      <c r="F5" s="129"/>
      <c r="G5" s="129"/>
      <c r="H5" s="129"/>
      <c r="I5" s="129"/>
      <c r="J5" s="129"/>
      <c r="K5" s="129"/>
      <c r="L5" s="129"/>
      <c r="M5" s="129"/>
      <c r="N5" s="129"/>
      <c r="O5" s="129"/>
      <c r="P5" s="129"/>
      <c r="Q5" s="129"/>
      <c r="R5" s="129"/>
      <c r="S5" s="129"/>
      <c r="T5" s="129"/>
      <c r="U5" s="129"/>
      <c r="V5" s="129"/>
      <c r="W5" s="129"/>
      <c r="X5" s="129"/>
      <c r="Y5" s="129"/>
      <c r="Z5" s="130"/>
    </row>
    <row r="6" spans="1:27" ht="15" customHeight="1" x14ac:dyDescent="0.15">
      <c r="A6" s="123"/>
      <c r="B6" s="123"/>
      <c r="C6" s="128" t="s">
        <v>1</v>
      </c>
      <c r="D6" s="129"/>
      <c r="E6" s="129"/>
      <c r="F6" s="129"/>
      <c r="G6" s="129"/>
      <c r="H6" s="129"/>
      <c r="I6" s="129"/>
      <c r="J6" s="129"/>
      <c r="K6" s="129"/>
      <c r="L6" s="129"/>
      <c r="M6" s="129"/>
      <c r="N6" s="129"/>
      <c r="O6" s="129"/>
      <c r="P6" s="129"/>
      <c r="Q6" s="129"/>
      <c r="R6" s="129"/>
      <c r="S6" s="129"/>
      <c r="T6" s="129"/>
      <c r="U6" s="129"/>
      <c r="V6" s="129"/>
      <c r="W6" s="129"/>
      <c r="X6" s="129"/>
      <c r="Y6" s="129"/>
      <c r="Z6" s="130"/>
    </row>
    <row r="7" spans="1:27" ht="15" customHeight="1" x14ac:dyDescent="0.15">
      <c r="A7" s="123"/>
      <c r="B7" s="123"/>
      <c r="C7" s="128" t="s">
        <v>2</v>
      </c>
      <c r="D7" s="129"/>
      <c r="E7" s="129"/>
      <c r="F7" s="129"/>
      <c r="G7" s="129"/>
      <c r="H7" s="129"/>
      <c r="I7" s="129"/>
      <c r="J7" s="129"/>
      <c r="K7" s="129"/>
      <c r="L7" s="129"/>
      <c r="M7" s="129"/>
      <c r="N7" s="129"/>
      <c r="O7" s="129"/>
      <c r="P7" s="129"/>
      <c r="Q7" s="129"/>
      <c r="R7" s="129"/>
      <c r="S7" s="129"/>
      <c r="T7" s="129"/>
      <c r="U7" s="129"/>
      <c r="V7" s="129"/>
      <c r="W7" s="129"/>
      <c r="X7" s="129"/>
      <c r="Y7" s="129"/>
      <c r="Z7" s="130"/>
    </row>
    <row r="8" spans="1:27" ht="15" hidden="1" customHeight="1" x14ac:dyDescent="0.15">
      <c r="A8" s="123"/>
      <c r="B8" s="123"/>
      <c r="C8" s="128"/>
      <c r="D8" s="129"/>
      <c r="E8" s="129"/>
      <c r="F8" s="129"/>
      <c r="G8" s="129"/>
      <c r="H8" s="129"/>
      <c r="I8" s="129"/>
      <c r="J8" s="129"/>
      <c r="K8" s="129"/>
      <c r="L8" s="129"/>
      <c r="M8" s="129"/>
      <c r="N8" s="129"/>
      <c r="O8" s="129"/>
      <c r="P8" s="129"/>
      <c r="Q8" s="129"/>
      <c r="R8" s="129"/>
      <c r="S8" s="129"/>
      <c r="T8" s="129"/>
      <c r="U8" s="129"/>
      <c r="V8" s="129"/>
      <c r="W8" s="129"/>
      <c r="X8" s="129"/>
      <c r="Y8" s="129"/>
      <c r="Z8" s="130"/>
    </row>
    <row r="9" spans="1:27" ht="5.25" customHeight="1" x14ac:dyDescent="0.15">
      <c r="A9" s="123"/>
      <c r="B9" s="123"/>
      <c r="C9" s="131"/>
      <c r="D9" s="132"/>
      <c r="E9" s="132"/>
      <c r="F9" s="132"/>
      <c r="G9" s="132"/>
      <c r="H9" s="132"/>
      <c r="I9" s="132"/>
      <c r="J9" s="132"/>
      <c r="K9" s="132"/>
      <c r="L9" s="132"/>
      <c r="M9" s="132"/>
      <c r="N9" s="132"/>
      <c r="O9" s="132"/>
      <c r="P9" s="132"/>
      <c r="Q9" s="132"/>
      <c r="R9" s="132"/>
      <c r="S9" s="132"/>
      <c r="T9" s="132"/>
      <c r="U9" s="132"/>
      <c r="V9" s="132"/>
      <c r="W9" s="132"/>
      <c r="X9" s="132"/>
      <c r="Y9" s="132"/>
      <c r="Z9" s="133"/>
    </row>
    <row r="10" spans="1:27" ht="30" customHeight="1" x14ac:dyDescent="0.15">
      <c r="A10" s="123"/>
      <c r="B10" s="123"/>
    </row>
    <row r="11" spans="1:27" ht="15.75" hidden="1" customHeight="1" x14ac:dyDescent="0.15">
      <c r="A11" s="134"/>
      <c r="B11" s="123"/>
    </row>
    <row r="12" spans="1:27" ht="15.75" hidden="1" customHeight="1" x14ac:dyDescent="0.15">
      <c r="A12" s="134"/>
      <c r="B12" s="123"/>
    </row>
    <row r="13" spans="1:27" ht="20.100000000000001" customHeight="1" x14ac:dyDescent="0.15">
      <c r="A13" s="123"/>
      <c r="B13" s="123"/>
      <c r="C13" s="135" t="s">
        <v>12</v>
      </c>
      <c r="D13" s="136"/>
      <c r="E13" s="136"/>
      <c r="F13" s="136"/>
      <c r="G13" s="136"/>
      <c r="H13" s="137"/>
    </row>
    <row r="14" spans="1:27" ht="15" customHeight="1" x14ac:dyDescent="0.15">
      <c r="A14" s="123"/>
      <c r="B14" s="123"/>
      <c r="C14" s="138"/>
      <c r="D14" s="139"/>
      <c r="E14" s="139"/>
      <c r="F14" s="139"/>
      <c r="G14" s="139"/>
      <c r="H14" s="139"/>
      <c r="I14" s="140"/>
      <c r="J14" s="140"/>
      <c r="K14" s="140"/>
      <c r="L14" s="140"/>
      <c r="M14" s="140"/>
      <c r="N14" s="140"/>
      <c r="O14" s="140"/>
      <c r="P14" s="140"/>
      <c r="Q14" s="140"/>
      <c r="R14" s="140"/>
      <c r="S14" s="140"/>
      <c r="T14" s="140"/>
      <c r="U14" s="140"/>
      <c r="V14" s="140"/>
      <c r="W14" s="140"/>
      <c r="X14" s="140"/>
      <c r="Y14" s="140"/>
      <c r="Z14" s="141"/>
    </row>
    <row r="15" spans="1:27" ht="15.75" hidden="1" customHeight="1" x14ac:dyDescent="0.15">
      <c r="A15" s="123"/>
      <c r="B15" s="123"/>
      <c r="C15" s="142"/>
      <c r="D15" s="143"/>
      <c r="E15" s="144"/>
      <c r="F15" s="144"/>
      <c r="G15" s="144"/>
      <c r="H15" s="144"/>
      <c r="I15" s="145"/>
      <c r="J15" s="146"/>
      <c r="K15" s="146"/>
      <c r="L15" s="146"/>
      <c r="M15" s="146"/>
      <c r="N15" s="146"/>
      <c r="O15" s="146"/>
      <c r="P15" s="146"/>
      <c r="Q15" s="146"/>
      <c r="R15" s="146"/>
      <c r="S15" s="146"/>
      <c r="T15" s="146"/>
      <c r="U15" s="146"/>
      <c r="V15" s="146"/>
      <c r="W15" s="146"/>
      <c r="X15" s="146"/>
      <c r="Y15" s="146"/>
      <c r="Z15" s="147"/>
    </row>
    <row r="16" spans="1:27" ht="15.75" hidden="1" customHeight="1" x14ac:dyDescent="0.15">
      <c r="A16" s="123"/>
      <c r="B16" s="123"/>
      <c r="C16" s="142"/>
      <c r="D16" s="143"/>
      <c r="E16" s="148"/>
      <c r="F16" s="148"/>
      <c r="G16" s="148"/>
      <c r="H16" s="148"/>
      <c r="I16" s="145"/>
      <c r="J16" s="149"/>
      <c r="K16" s="149"/>
      <c r="L16" s="149"/>
      <c r="M16" s="149"/>
      <c r="N16" s="149"/>
      <c r="O16" s="149"/>
      <c r="P16" s="149"/>
      <c r="Q16" s="149"/>
      <c r="R16" s="149"/>
      <c r="S16" s="149"/>
      <c r="T16" s="149"/>
      <c r="U16" s="149"/>
      <c r="V16" s="149"/>
      <c r="W16" s="149"/>
      <c r="X16" s="149"/>
      <c r="Y16" s="149"/>
      <c r="Z16" s="147"/>
    </row>
    <row r="17" spans="1:26" ht="15.75" hidden="1" customHeight="1" x14ac:dyDescent="0.15">
      <c r="A17" s="123"/>
      <c r="B17" s="123"/>
      <c r="C17" s="142"/>
      <c r="D17" s="143"/>
      <c r="E17" s="148"/>
      <c r="F17" s="148"/>
      <c r="G17" s="148"/>
      <c r="H17" s="148"/>
      <c r="I17" s="145"/>
      <c r="J17" s="149"/>
      <c r="K17" s="149"/>
      <c r="L17" s="149"/>
      <c r="M17" s="149"/>
      <c r="N17" s="149"/>
      <c r="O17" s="149"/>
      <c r="P17" s="149"/>
      <c r="Q17" s="149"/>
      <c r="R17" s="149"/>
      <c r="S17" s="149"/>
      <c r="T17" s="149"/>
      <c r="U17" s="149"/>
      <c r="V17" s="149"/>
      <c r="W17" s="149"/>
      <c r="X17" s="149"/>
      <c r="Y17" s="149"/>
      <c r="Z17" s="147"/>
    </row>
    <row r="18" spans="1:26" ht="15.75" hidden="1" customHeight="1" x14ac:dyDescent="0.15">
      <c r="A18" s="123"/>
      <c r="B18" s="123"/>
      <c r="C18" s="142"/>
      <c r="D18" s="143"/>
      <c r="E18" s="148"/>
      <c r="F18" s="148"/>
      <c r="G18" s="148"/>
      <c r="H18" s="148"/>
      <c r="I18" s="145"/>
      <c r="J18" s="149"/>
      <c r="K18" s="149"/>
      <c r="L18" s="149"/>
      <c r="M18" s="149"/>
      <c r="N18" s="149"/>
      <c r="O18" s="149"/>
      <c r="P18" s="149"/>
      <c r="Q18" s="149"/>
      <c r="R18" s="149"/>
      <c r="S18" s="149"/>
      <c r="T18" s="149"/>
      <c r="U18" s="149"/>
      <c r="V18" s="149"/>
      <c r="W18" s="149"/>
      <c r="X18" s="149"/>
      <c r="Y18" s="149"/>
      <c r="Z18" s="147"/>
    </row>
    <row r="19" spans="1:26" ht="15.75" hidden="1" customHeight="1" x14ac:dyDescent="0.15">
      <c r="A19" s="123"/>
      <c r="B19" s="123"/>
      <c r="C19" s="142"/>
      <c r="D19" s="143"/>
      <c r="E19" s="148"/>
      <c r="F19" s="148"/>
      <c r="G19" s="148"/>
      <c r="H19" s="148"/>
      <c r="I19" s="145"/>
      <c r="J19" s="149"/>
      <c r="K19" s="149"/>
      <c r="L19" s="149"/>
      <c r="M19" s="149"/>
      <c r="N19" s="149"/>
      <c r="O19" s="149"/>
      <c r="P19" s="149"/>
      <c r="Q19" s="149"/>
      <c r="R19" s="149"/>
      <c r="S19" s="149"/>
      <c r="T19" s="149"/>
      <c r="U19" s="149"/>
      <c r="V19" s="149"/>
      <c r="W19" s="149"/>
      <c r="X19" s="149"/>
      <c r="Y19" s="149"/>
      <c r="Z19" s="147"/>
    </row>
    <row r="20" spans="1:26" ht="20.100000000000001" customHeight="1" x14ac:dyDescent="0.15">
      <c r="A20" s="123">
        <f>IFERROR(IF(TRIM($I20)="",1001,0),3)</f>
        <v>1001</v>
      </c>
      <c r="B20" s="123"/>
      <c r="C20" s="142"/>
      <c r="D20" s="143">
        <v>1</v>
      </c>
      <c r="E20" s="118" t="s">
        <v>13</v>
      </c>
      <c r="I20" s="30"/>
      <c r="J20" s="31"/>
      <c r="K20" s="31"/>
      <c r="L20" s="31"/>
      <c r="M20" s="31"/>
      <c r="N20" s="148"/>
      <c r="O20" s="148"/>
      <c r="P20" s="148"/>
      <c r="Q20" s="148"/>
      <c r="R20" s="148"/>
      <c r="S20" s="148"/>
      <c r="T20" s="148"/>
      <c r="U20" s="148"/>
      <c r="V20" s="148"/>
      <c r="W20" s="148"/>
      <c r="X20" s="148"/>
      <c r="Y20" s="148"/>
      <c r="Z20" s="147"/>
    </row>
    <row r="21" spans="1:26" ht="20.100000000000001" customHeight="1" x14ac:dyDescent="0.15">
      <c r="A21" s="123"/>
      <c r="B21" s="123"/>
      <c r="C21" s="142"/>
      <c r="D21" s="143"/>
      <c r="E21" s="148"/>
      <c r="F21" s="148"/>
      <c r="G21" s="148"/>
      <c r="H21" s="148"/>
      <c r="I21" s="145"/>
      <c r="J21" s="150" t="s">
        <v>64</v>
      </c>
      <c r="K21" s="149"/>
      <c r="L21" s="149"/>
      <c r="M21" s="149"/>
      <c r="N21" s="149"/>
      <c r="O21" s="149"/>
      <c r="P21" s="149"/>
      <c r="Q21" s="149"/>
      <c r="R21" s="149"/>
      <c r="S21" s="149"/>
      <c r="T21" s="149"/>
      <c r="U21" s="149"/>
      <c r="V21" s="149"/>
      <c r="W21" s="149"/>
      <c r="X21" s="149"/>
      <c r="Y21" s="149"/>
      <c r="Z21" s="147"/>
    </row>
    <row r="22" spans="1:26" ht="20.100000000000001" customHeight="1" x14ac:dyDescent="0.15">
      <c r="A22" s="123">
        <f>IFERROR(IF(AND(TRIM($I22)&lt;&gt;"", OR(ISERROR(FIND("@"&amp;LEFT($I22,3)&amp;"@", 都道府県3))=FALSE, ISERROR(FIND("@"&amp;LEFT($I22,4)&amp;"@",都道府県4))=FALSE))=FALSE,1001,0),3)</f>
        <v>1001</v>
      </c>
      <c r="B22" s="123"/>
      <c r="C22" s="142"/>
      <c r="D22" s="143">
        <v>2</v>
      </c>
      <c r="E22" s="118" t="s">
        <v>14</v>
      </c>
      <c r="I22" s="32"/>
      <c r="J22" s="32"/>
      <c r="K22" s="32"/>
      <c r="L22" s="32"/>
      <c r="M22" s="32"/>
      <c r="N22" s="32"/>
      <c r="O22" s="32"/>
      <c r="P22" s="32"/>
      <c r="Q22" s="33"/>
      <c r="R22" s="32"/>
      <c r="S22" s="32"/>
      <c r="T22" s="32"/>
      <c r="U22" s="32"/>
      <c r="V22" s="32"/>
      <c r="W22" s="32"/>
      <c r="X22" s="32"/>
      <c r="Y22" s="32"/>
      <c r="Z22" s="147"/>
    </row>
    <row r="23" spans="1:26" ht="20.100000000000001" customHeight="1" x14ac:dyDescent="0.15">
      <c r="A23" s="123"/>
      <c r="B23" s="123"/>
      <c r="C23" s="142"/>
      <c r="D23" s="143"/>
      <c r="E23" s="148"/>
      <c r="F23" s="148"/>
      <c r="G23" s="148"/>
      <c r="H23" s="148"/>
      <c r="I23" s="145"/>
      <c r="J23" s="150" t="s">
        <v>15</v>
      </c>
      <c r="K23" s="149"/>
      <c r="L23" s="149"/>
      <c r="M23" s="149"/>
      <c r="N23" s="149"/>
      <c r="O23" s="149"/>
      <c r="P23" s="149"/>
      <c r="Q23" s="149"/>
      <c r="R23" s="149"/>
      <c r="S23" s="149"/>
      <c r="T23" s="149"/>
      <c r="U23" s="149"/>
      <c r="V23" s="149"/>
      <c r="W23" s="149"/>
      <c r="X23" s="149"/>
      <c r="Y23" s="149"/>
      <c r="Z23" s="147"/>
    </row>
    <row r="24" spans="1:26" ht="20.100000000000001" customHeight="1" x14ac:dyDescent="0.15">
      <c r="A24" s="123">
        <f>IFERROR(IF(TRIM($I24)="",1001,0),3)</f>
        <v>1001</v>
      </c>
      <c r="B24" s="123"/>
      <c r="C24" s="142"/>
      <c r="D24" s="143">
        <v>3</v>
      </c>
      <c r="E24" s="118" t="s">
        <v>16</v>
      </c>
      <c r="I24" s="34"/>
      <c r="J24" s="34"/>
      <c r="K24" s="34"/>
      <c r="L24" s="34"/>
      <c r="M24" s="34"/>
      <c r="N24" s="34"/>
      <c r="O24" s="34"/>
      <c r="P24" s="34"/>
      <c r="Q24" s="47"/>
      <c r="R24" s="34"/>
      <c r="S24" s="34"/>
      <c r="T24" s="34"/>
      <c r="U24" s="34"/>
      <c r="V24" s="34"/>
      <c r="W24" s="34"/>
      <c r="X24" s="34"/>
      <c r="Y24" s="34"/>
      <c r="Z24" s="147"/>
    </row>
    <row r="25" spans="1:26" ht="20.100000000000001" customHeight="1" x14ac:dyDescent="0.15">
      <c r="A25" s="123"/>
      <c r="B25" s="123"/>
      <c r="C25" s="151"/>
      <c r="D25" s="148"/>
      <c r="E25" s="148"/>
      <c r="F25" s="148"/>
      <c r="G25" s="148"/>
      <c r="H25" s="148"/>
      <c r="I25" s="145"/>
      <c r="J25" s="150" t="s">
        <v>59</v>
      </c>
      <c r="K25" s="149"/>
      <c r="L25" s="149"/>
      <c r="M25" s="149"/>
      <c r="N25" s="149"/>
      <c r="O25" s="149"/>
      <c r="P25" s="149"/>
      <c r="Q25" s="149"/>
      <c r="R25" s="149"/>
      <c r="S25" s="149"/>
      <c r="T25" s="149"/>
      <c r="U25" s="149"/>
      <c r="V25" s="149"/>
      <c r="W25" s="149"/>
      <c r="X25" s="149"/>
      <c r="Y25" s="149"/>
      <c r="Z25" s="147"/>
    </row>
    <row r="26" spans="1:26" ht="20.100000000000001" customHeight="1" x14ac:dyDescent="0.15">
      <c r="A26" s="123">
        <f>IFERROR(IF(TRIM($I26)="",1001,0),3)</f>
        <v>1001</v>
      </c>
      <c r="B26" s="123"/>
      <c r="C26" s="142"/>
      <c r="D26" s="143">
        <v>4</v>
      </c>
      <c r="E26" s="118" t="s">
        <v>17</v>
      </c>
      <c r="I26" s="34"/>
      <c r="J26" s="34"/>
      <c r="K26" s="34"/>
      <c r="L26" s="34"/>
      <c r="M26" s="34"/>
      <c r="N26" s="34"/>
      <c r="O26" s="34"/>
      <c r="P26" s="34"/>
      <c r="Q26" s="47"/>
      <c r="R26" s="34"/>
      <c r="S26" s="34"/>
      <c r="T26" s="34"/>
      <c r="U26" s="34"/>
      <c r="V26" s="34"/>
      <c r="W26" s="34"/>
      <c r="X26" s="34"/>
      <c r="Y26" s="34"/>
      <c r="Z26" s="147"/>
    </row>
    <row r="27" spans="1:26" ht="20.100000000000001" customHeight="1" x14ac:dyDescent="0.15">
      <c r="A27" s="123"/>
      <c r="B27" s="123"/>
      <c r="C27" s="151"/>
      <c r="D27" s="148"/>
      <c r="E27" s="148"/>
      <c r="F27" s="148"/>
      <c r="G27" s="148"/>
      <c r="H27" s="148"/>
      <c r="I27" s="145"/>
      <c r="J27" s="150" t="s">
        <v>60</v>
      </c>
      <c r="K27" s="149"/>
      <c r="L27" s="149"/>
      <c r="M27" s="149"/>
      <c r="N27" s="149"/>
      <c r="O27" s="149"/>
      <c r="P27" s="149"/>
      <c r="Q27" s="152"/>
      <c r="R27" s="149"/>
      <c r="S27" s="149"/>
      <c r="T27" s="149"/>
      <c r="U27" s="149"/>
      <c r="V27" s="149"/>
      <c r="W27" s="149"/>
      <c r="X27" s="149"/>
      <c r="Y27" s="149"/>
      <c r="Z27" s="153"/>
    </row>
    <row r="28" spans="1:26" ht="20.100000000000001" customHeight="1" x14ac:dyDescent="0.15">
      <c r="A28" s="123">
        <f>IFERROR(IF(TRIM($I28)="",1001,0),3)</f>
        <v>1001</v>
      </c>
      <c r="B28" s="123"/>
      <c r="C28" s="142"/>
      <c r="D28" s="143">
        <v>5</v>
      </c>
      <c r="E28" s="118" t="s">
        <v>18</v>
      </c>
      <c r="I28" s="34"/>
      <c r="J28" s="34"/>
      <c r="K28" s="34"/>
      <c r="L28" s="34"/>
      <c r="M28" s="34"/>
      <c r="N28" s="34"/>
      <c r="O28" s="34"/>
      <c r="P28" s="34"/>
      <c r="Q28" s="34"/>
      <c r="R28" s="34"/>
      <c r="S28" s="34"/>
      <c r="T28" s="34"/>
      <c r="U28" s="34"/>
      <c r="V28" s="34"/>
      <c r="W28" s="34"/>
      <c r="X28" s="34"/>
      <c r="Y28" s="34"/>
      <c r="Z28" s="147"/>
    </row>
    <row r="29" spans="1:26" ht="20.100000000000001" customHeight="1" x14ac:dyDescent="0.15">
      <c r="A29" s="123"/>
      <c r="B29" s="123"/>
      <c r="C29" s="151"/>
      <c r="D29" s="148"/>
      <c r="E29" s="148"/>
      <c r="F29" s="148"/>
      <c r="G29" s="148"/>
      <c r="H29" s="148"/>
      <c r="I29" s="145"/>
      <c r="J29" s="150" t="s">
        <v>19</v>
      </c>
      <c r="K29" s="149"/>
      <c r="L29" s="149"/>
      <c r="M29" s="149"/>
      <c r="N29" s="149"/>
      <c r="O29" s="149"/>
      <c r="P29" s="149"/>
      <c r="Q29" s="149"/>
      <c r="R29" s="149"/>
      <c r="S29" s="149"/>
      <c r="T29" s="149"/>
      <c r="U29" s="149"/>
      <c r="V29" s="149"/>
      <c r="W29" s="149"/>
      <c r="X29" s="149"/>
      <c r="Y29" s="149"/>
      <c r="Z29" s="153"/>
    </row>
    <row r="30" spans="1:26" ht="20.100000000000001" customHeight="1" x14ac:dyDescent="0.15">
      <c r="A30" s="123">
        <f>IFERROR(IF(OR(TRIM($I30)="", NOT(OR(IFERROR(SEARCH(" ",$I30),0)&gt;0, IFERROR(SEARCH("　",$I30),0)&gt;0))),1001,0),3)</f>
        <v>1001</v>
      </c>
      <c r="B30" s="123"/>
      <c r="C30" s="142"/>
      <c r="D30" s="143">
        <v>6</v>
      </c>
      <c r="E30" s="118" t="s">
        <v>20</v>
      </c>
      <c r="I30" s="34"/>
      <c r="J30" s="34"/>
      <c r="K30" s="34"/>
      <c r="L30" s="34"/>
      <c r="M30" s="34"/>
      <c r="N30" s="34"/>
      <c r="O30" s="34"/>
      <c r="P30" s="34"/>
      <c r="Q30" s="34"/>
      <c r="R30" s="34"/>
      <c r="S30" s="34"/>
      <c r="T30" s="34"/>
      <c r="U30" s="34"/>
      <c r="V30" s="34"/>
      <c r="W30" s="34"/>
      <c r="X30" s="34"/>
      <c r="Y30" s="34"/>
      <c r="Z30" s="147"/>
    </row>
    <row r="31" spans="1:26" ht="20.100000000000001" customHeight="1" x14ac:dyDescent="0.15">
      <c r="A31" s="123"/>
      <c r="B31" s="123"/>
      <c r="C31" s="151"/>
      <c r="D31" s="148"/>
      <c r="E31" s="148"/>
      <c r="F31" s="148"/>
      <c r="G31" s="148"/>
      <c r="H31" s="148"/>
      <c r="I31" s="154"/>
      <c r="J31" s="150" t="s">
        <v>21</v>
      </c>
      <c r="K31" s="150"/>
      <c r="L31" s="150"/>
      <c r="M31" s="150"/>
      <c r="N31" s="150"/>
      <c r="O31" s="150"/>
      <c r="P31" s="150"/>
      <c r="Q31" s="150"/>
      <c r="R31" s="150"/>
      <c r="S31" s="150"/>
      <c r="T31" s="150"/>
      <c r="U31" s="150"/>
      <c r="V31" s="150"/>
      <c r="W31" s="150"/>
      <c r="X31" s="150"/>
      <c r="Y31" s="150"/>
      <c r="Z31" s="153"/>
    </row>
    <row r="32" spans="1:26" ht="20.100000000000001" customHeight="1" x14ac:dyDescent="0.15">
      <c r="A32" s="123">
        <f>IFERROR(IF(OR(TRIM($I32)="", NOT(OR(IFERROR(SEARCH(" ",$I32),0)&gt;0, IFERROR(SEARCH("　",$I32),0)&gt;0))),1001,0),3)</f>
        <v>1001</v>
      </c>
      <c r="B32" s="123"/>
      <c r="C32" s="142"/>
      <c r="D32" s="143">
        <v>7</v>
      </c>
      <c r="E32" s="118" t="s">
        <v>22</v>
      </c>
      <c r="I32" s="34"/>
      <c r="J32" s="34"/>
      <c r="K32" s="34"/>
      <c r="L32" s="34"/>
      <c r="M32" s="34"/>
      <c r="N32" s="34"/>
      <c r="O32" s="34"/>
      <c r="P32" s="34"/>
      <c r="Q32" s="34"/>
      <c r="R32" s="34"/>
      <c r="S32" s="34"/>
      <c r="T32" s="34"/>
      <c r="U32" s="34"/>
      <c r="V32" s="34"/>
      <c r="W32" s="34"/>
      <c r="X32" s="34"/>
      <c r="Y32" s="34"/>
      <c r="Z32" s="147"/>
    </row>
    <row r="33" spans="1:27" ht="20.100000000000001" customHeight="1" x14ac:dyDescent="0.15">
      <c r="A33" s="123"/>
      <c r="B33" s="123"/>
      <c r="C33" s="151"/>
      <c r="D33" s="148"/>
      <c r="E33" s="148"/>
      <c r="F33" s="148"/>
      <c r="G33" s="148"/>
      <c r="H33" s="148"/>
      <c r="I33" s="154"/>
      <c r="J33" s="150" t="s">
        <v>23</v>
      </c>
      <c r="K33" s="150"/>
      <c r="L33" s="150"/>
      <c r="M33" s="150"/>
      <c r="N33" s="150"/>
      <c r="O33" s="150"/>
      <c r="P33" s="150"/>
      <c r="Q33" s="150"/>
      <c r="R33" s="150"/>
      <c r="S33" s="150"/>
      <c r="T33" s="150"/>
      <c r="U33" s="150"/>
      <c r="V33" s="150"/>
      <c r="W33" s="150"/>
      <c r="X33" s="150"/>
      <c r="Y33" s="150"/>
      <c r="Z33" s="147"/>
    </row>
    <row r="34" spans="1:27" ht="20.100000000000001" customHeight="1" x14ac:dyDescent="0.15">
      <c r="A34" s="123">
        <f>IFERROR(IF(NOT(AND(TRIM($I34)&lt;&gt;"",ISNUMBER(VALUE(SUBSTITUTE($I34,"-",""))), IFERROR(SEARCH("-",$I34),0)&gt;0)),1001,0),3)</f>
        <v>1001</v>
      </c>
      <c r="B34" s="123"/>
      <c r="C34" s="142"/>
      <c r="D34" s="143">
        <v>8</v>
      </c>
      <c r="E34" s="118" t="s">
        <v>24</v>
      </c>
      <c r="I34" s="34"/>
      <c r="J34" s="34"/>
      <c r="K34" s="34"/>
      <c r="L34" s="34"/>
      <c r="M34" s="34"/>
      <c r="O34" s="155" t="s">
        <v>25</v>
      </c>
      <c r="P34" s="1"/>
      <c r="Q34" s="118" t="s">
        <v>26</v>
      </c>
      <c r="Y34" s="149"/>
      <c r="Z34" s="147"/>
    </row>
    <row r="35" spans="1:27" ht="20.100000000000001" customHeight="1" x14ac:dyDescent="0.15">
      <c r="A35" s="123"/>
      <c r="B35" s="123"/>
      <c r="C35" s="151"/>
      <c r="D35" s="148"/>
      <c r="E35" s="148"/>
      <c r="F35" s="148"/>
      <c r="G35" s="148"/>
      <c r="H35" s="148"/>
      <c r="I35" s="145"/>
      <c r="J35" s="150" t="s">
        <v>27</v>
      </c>
      <c r="K35" s="149"/>
      <c r="L35" s="149"/>
      <c r="M35" s="149"/>
      <c r="N35" s="149"/>
      <c r="O35" s="149"/>
      <c r="P35" s="149"/>
      <c r="Q35" s="149"/>
      <c r="R35" s="149"/>
      <c r="S35" s="149"/>
      <c r="T35" s="149"/>
      <c r="U35" s="149"/>
      <c r="V35" s="149"/>
      <c r="W35" s="149"/>
      <c r="X35" s="149"/>
      <c r="Y35" s="149"/>
      <c r="Z35" s="147"/>
    </row>
    <row r="36" spans="1:27" ht="20.100000000000001" customHeight="1" x14ac:dyDescent="0.15">
      <c r="A36" s="123">
        <f>IFERROR(IF(NOT(AND(TRIM($I36)&lt;&gt;"",ISNUMBER(VALUE(SUBSTITUTE($I36,"-",""))), IFERROR(SEARCH("-",$I36),0)&gt;0)),1001,0),3)</f>
        <v>1001</v>
      </c>
      <c r="B36" s="123"/>
      <c r="C36" s="142"/>
      <c r="D36" s="143">
        <v>9</v>
      </c>
      <c r="E36" s="118" t="s">
        <v>28</v>
      </c>
      <c r="I36" s="34"/>
      <c r="J36" s="34"/>
      <c r="K36" s="34"/>
      <c r="L36" s="34"/>
      <c r="M36" s="34"/>
      <c r="N36" s="149"/>
      <c r="O36" s="149"/>
      <c r="P36" s="149"/>
      <c r="Q36" s="149"/>
      <c r="R36" s="149"/>
      <c r="S36" s="149"/>
      <c r="T36" s="149"/>
      <c r="U36" s="149"/>
      <c r="V36" s="149"/>
      <c r="W36" s="149"/>
      <c r="X36" s="149"/>
      <c r="Y36" s="149"/>
      <c r="Z36" s="147"/>
    </row>
    <row r="37" spans="1:27" ht="20.100000000000001" customHeight="1" x14ac:dyDescent="0.15">
      <c r="A37" s="123"/>
      <c r="B37" s="123"/>
      <c r="C37" s="151"/>
      <c r="D37" s="148"/>
      <c r="E37" s="148"/>
      <c r="F37" s="148"/>
      <c r="G37" s="148"/>
      <c r="H37" s="148"/>
      <c r="I37" s="145"/>
      <c r="J37" s="150" t="s">
        <v>493</v>
      </c>
      <c r="K37" s="149"/>
      <c r="L37" s="149"/>
      <c r="M37" s="149"/>
      <c r="N37" s="149"/>
      <c r="O37" s="149"/>
      <c r="P37" s="149"/>
      <c r="Q37" s="149"/>
      <c r="R37" s="149"/>
      <c r="S37" s="149"/>
      <c r="T37" s="149"/>
      <c r="U37" s="149"/>
      <c r="V37" s="149"/>
      <c r="W37" s="149"/>
      <c r="X37" s="149"/>
      <c r="Y37" s="149"/>
      <c r="Z37" s="147"/>
    </row>
    <row r="38" spans="1:27" ht="20.100000000000001" customHeight="1" x14ac:dyDescent="0.15">
      <c r="A38" s="123">
        <f>IFERROR(IF(NOT(IFERROR(SEARCH("@",$I38),0)&gt;0),1001,0),3)</f>
        <v>1001</v>
      </c>
      <c r="B38" s="123"/>
      <c r="C38" s="151"/>
      <c r="D38" s="143">
        <v>10</v>
      </c>
      <c r="E38" s="118" t="s">
        <v>29</v>
      </c>
      <c r="I38" s="34"/>
      <c r="J38" s="34"/>
      <c r="K38" s="34"/>
      <c r="L38" s="34"/>
      <c r="M38" s="34"/>
      <c r="N38" s="34"/>
      <c r="O38" s="34"/>
      <c r="P38" s="34"/>
      <c r="Q38" s="44"/>
      <c r="R38" s="34"/>
      <c r="S38" s="34"/>
      <c r="T38" s="34"/>
      <c r="U38" s="34"/>
      <c r="V38" s="34"/>
      <c r="W38" s="34"/>
      <c r="X38" s="34"/>
      <c r="Y38" s="34"/>
      <c r="Z38" s="147"/>
    </row>
    <row r="39" spans="1:27" ht="20.100000000000001" customHeight="1" x14ac:dyDescent="0.15">
      <c r="A39" s="123"/>
      <c r="B39" s="123"/>
      <c r="C39" s="151"/>
      <c r="D39" s="143"/>
      <c r="I39" s="145"/>
      <c r="J39" s="156" t="s">
        <v>62</v>
      </c>
      <c r="K39" s="157"/>
      <c r="L39" s="150"/>
      <c r="M39" s="150"/>
      <c r="N39" s="150"/>
      <c r="O39" s="150"/>
      <c r="P39" s="150"/>
      <c r="Q39" s="158"/>
      <c r="R39" s="150"/>
      <c r="S39" s="150"/>
      <c r="T39" s="150"/>
      <c r="U39" s="150"/>
      <c r="V39" s="150"/>
      <c r="W39" s="150"/>
      <c r="X39" s="150"/>
      <c r="Y39" s="150"/>
      <c r="Z39" s="148"/>
      <c r="AA39" s="159"/>
    </row>
    <row r="40" spans="1:27" ht="20.100000000000001" customHeight="1" x14ac:dyDescent="0.15">
      <c r="A40" s="123">
        <f>IFERROR(IF(AND($I40&lt;&gt;"一致する", $I40&lt;&gt;"一致しない"),1001,0),3)</f>
        <v>0</v>
      </c>
      <c r="B40" s="123"/>
      <c r="C40" s="142"/>
      <c r="D40" s="143">
        <v>11</v>
      </c>
      <c r="E40" s="118" t="s">
        <v>30</v>
      </c>
      <c r="I40" s="34" t="s">
        <v>31</v>
      </c>
      <c r="J40" s="34"/>
      <c r="K40" s="34"/>
      <c r="L40" s="34"/>
      <c r="M40" s="34"/>
      <c r="N40" s="148"/>
      <c r="O40" s="148"/>
      <c r="P40" s="148"/>
      <c r="Q40" s="148"/>
      <c r="R40" s="148"/>
      <c r="S40" s="148"/>
      <c r="T40" s="148"/>
      <c r="U40" s="148"/>
      <c r="V40" s="148"/>
      <c r="W40" s="148"/>
      <c r="X40" s="148"/>
      <c r="Y40" s="148"/>
      <c r="Z40" s="147"/>
      <c r="AA40" s="148"/>
    </row>
    <row r="41" spans="1:27" ht="20.100000000000001" customHeight="1" x14ac:dyDescent="0.15">
      <c r="A41" s="123"/>
      <c r="B41" s="123"/>
      <c r="C41" s="151"/>
      <c r="D41" s="148"/>
      <c r="E41" s="148"/>
      <c r="F41" s="148"/>
      <c r="G41" s="148"/>
      <c r="H41" s="148"/>
      <c r="I41" s="154"/>
      <c r="J41" s="160" t="s">
        <v>56</v>
      </c>
      <c r="K41" s="150"/>
      <c r="L41" s="150"/>
      <c r="M41" s="150"/>
      <c r="N41" s="150"/>
      <c r="O41" s="150"/>
      <c r="P41" s="150"/>
      <c r="Q41" s="150"/>
      <c r="R41" s="150"/>
      <c r="S41" s="150"/>
      <c r="T41" s="150"/>
      <c r="U41" s="150"/>
      <c r="V41" s="150"/>
      <c r="W41" s="150"/>
      <c r="X41" s="150"/>
      <c r="Y41" s="150"/>
      <c r="Z41" s="161"/>
      <c r="AA41" s="148"/>
    </row>
    <row r="42" spans="1:27" ht="20.100000000000001" customHeight="1" x14ac:dyDescent="0.15">
      <c r="A42" s="123"/>
      <c r="B42" s="123"/>
      <c r="C42" s="162"/>
      <c r="D42" s="163"/>
      <c r="E42" s="163"/>
      <c r="F42" s="163"/>
      <c r="G42" s="163"/>
      <c r="H42" s="163"/>
      <c r="I42" s="164"/>
      <c r="J42" s="164"/>
      <c r="K42" s="165"/>
      <c r="L42" s="164"/>
      <c r="M42" s="164"/>
      <c r="N42" s="164"/>
      <c r="O42" s="164"/>
      <c r="P42" s="164"/>
      <c r="Q42" s="164"/>
      <c r="R42" s="164"/>
      <c r="S42" s="164"/>
      <c r="T42" s="164"/>
      <c r="U42" s="164"/>
      <c r="V42" s="164"/>
      <c r="W42" s="164"/>
      <c r="X42" s="164"/>
      <c r="Y42" s="164"/>
      <c r="Z42" s="166"/>
    </row>
    <row r="43" spans="1:27" ht="15" customHeight="1" x14ac:dyDescent="0.15">
      <c r="A43" s="123"/>
      <c r="B43" s="123"/>
      <c r="C43" s="148"/>
      <c r="D43" s="148"/>
      <c r="E43" s="148"/>
      <c r="F43" s="148"/>
      <c r="G43" s="148"/>
      <c r="H43" s="148"/>
      <c r="I43" s="167"/>
      <c r="J43" s="168"/>
      <c r="K43" s="168"/>
      <c r="L43" s="168"/>
      <c r="M43" s="168"/>
      <c r="N43" s="168"/>
      <c r="O43" s="168"/>
      <c r="P43" s="168"/>
      <c r="Q43" s="168"/>
      <c r="R43" s="168"/>
      <c r="S43" s="168"/>
      <c r="T43" s="168"/>
      <c r="U43" s="168"/>
      <c r="V43" s="168"/>
      <c r="W43" s="168"/>
      <c r="X43" s="168"/>
      <c r="Y43" s="168"/>
      <c r="Z43" s="148"/>
    </row>
    <row r="44" spans="1:27" ht="15.75" hidden="1" customHeight="1" x14ac:dyDescent="0.15">
      <c r="A44" s="123"/>
      <c r="B44" s="123"/>
      <c r="C44" s="148"/>
      <c r="D44" s="148"/>
      <c r="E44" s="148"/>
      <c r="F44" s="148"/>
      <c r="G44" s="148"/>
      <c r="H44" s="148"/>
      <c r="I44" s="168"/>
      <c r="J44" s="148"/>
      <c r="K44" s="148"/>
      <c r="L44" s="148"/>
      <c r="M44" s="148"/>
      <c r="N44" s="148"/>
      <c r="O44" s="148"/>
      <c r="P44" s="148"/>
      <c r="Q44" s="148"/>
      <c r="R44" s="148"/>
      <c r="S44" s="148"/>
      <c r="T44" s="148"/>
      <c r="U44" s="148"/>
      <c r="V44" s="148"/>
      <c r="W44" s="148"/>
      <c r="X44" s="148"/>
      <c r="Y44" s="148"/>
      <c r="Z44" s="148"/>
    </row>
    <row r="45" spans="1:27" ht="15.75" hidden="1" customHeight="1" x14ac:dyDescent="0.15">
      <c r="A45" s="123"/>
      <c r="B45" s="123"/>
      <c r="C45" s="148"/>
      <c r="D45" s="148"/>
      <c r="E45" s="148"/>
      <c r="F45" s="148"/>
      <c r="G45" s="148"/>
      <c r="H45" s="148"/>
      <c r="I45" s="168"/>
      <c r="J45" s="148"/>
      <c r="K45" s="148"/>
      <c r="L45" s="148"/>
      <c r="M45" s="148"/>
      <c r="N45" s="148"/>
      <c r="O45" s="148"/>
      <c r="P45" s="148"/>
      <c r="Q45" s="148"/>
      <c r="R45" s="148"/>
      <c r="S45" s="148"/>
      <c r="T45" s="148"/>
      <c r="U45" s="148"/>
      <c r="V45" s="148"/>
      <c r="W45" s="148"/>
      <c r="X45" s="148"/>
      <c r="Y45" s="148"/>
      <c r="Z45" s="148"/>
    </row>
    <row r="46" spans="1:27" ht="15.75" hidden="1" customHeight="1" x14ac:dyDescent="0.15">
      <c r="A46" s="123"/>
      <c r="B46" s="123"/>
      <c r="C46" s="148"/>
      <c r="D46" s="148"/>
      <c r="E46" s="148"/>
      <c r="F46" s="148"/>
      <c r="G46" s="148"/>
      <c r="H46" s="148"/>
      <c r="I46" s="168"/>
      <c r="J46" s="148"/>
      <c r="K46" s="148"/>
      <c r="L46" s="148"/>
      <c r="M46" s="148"/>
      <c r="N46" s="148"/>
      <c r="O46" s="148"/>
      <c r="P46" s="148"/>
      <c r="Q46" s="148"/>
      <c r="R46" s="148"/>
      <c r="S46" s="148"/>
      <c r="T46" s="148"/>
      <c r="U46" s="148"/>
      <c r="V46" s="148"/>
      <c r="W46" s="148"/>
      <c r="X46" s="148"/>
      <c r="Y46" s="148"/>
      <c r="Z46" s="148"/>
    </row>
    <row r="47" spans="1:27" ht="15.75" hidden="1" customHeight="1" x14ac:dyDescent="0.15">
      <c r="A47" s="123"/>
      <c r="B47" s="123"/>
      <c r="C47" s="148"/>
      <c r="D47" s="148"/>
      <c r="E47" s="148"/>
      <c r="F47" s="148"/>
      <c r="G47" s="148"/>
      <c r="H47" s="148"/>
      <c r="I47" s="168"/>
      <c r="J47" s="148"/>
      <c r="K47" s="148"/>
      <c r="L47" s="148"/>
      <c r="M47" s="148"/>
      <c r="N47" s="148"/>
      <c r="O47" s="148"/>
      <c r="P47" s="148"/>
      <c r="Q47" s="148"/>
      <c r="R47" s="148"/>
      <c r="S47" s="148"/>
      <c r="T47" s="148"/>
      <c r="U47" s="148"/>
      <c r="V47" s="148"/>
      <c r="W47" s="148"/>
      <c r="X47" s="148"/>
      <c r="Y47" s="148"/>
      <c r="Z47" s="148"/>
    </row>
    <row r="48" spans="1:27" ht="15.75" hidden="1" customHeight="1" x14ac:dyDescent="0.15">
      <c r="A48" s="123"/>
      <c r="B48" s="123"/>
      <c r="C48" s="148"/>
      <c r="D48" s="148"/>
      <c r="E48" s="148"/>
      <c r="F48" s="148"/>
      <c r="G48" s="148"/>
      <c r="H48" s="148"/>
      <c r="I48" s="168"/>
      <c r="J48" s="148"/>
      <c r="K48" s="148"/>
      <c r="L48" s="148"/>
      <c r="M48" s="148"/>
      <c r="N48" s="148"/>
      <c r="O48" s="148"/>
      <c r="P48" s="148"/>
      <c r="Q48" s="148"/>
      <c r="R48" s="148"/>
      <c r="S48" s="148"/>
      <c r="T48" s="148"/>
      <c r="U48" s="148"/>
      <c r="V48" s="148"/>
      <c r="W48" s="148"/>
      <c r="X48" s="148"/>
      <c r="Y48" s="148"/>
      <c r="Z48" s="148"/>
    </row>
    <row r="49" spans="1:26" ht="15.75" hidden="1" customHeight="1" x14ac:dyDescent="0.15">
      <c r="A49" s="123"/>
      <c r="B49" s="123"/>
      <c r="C49" s="148"/>
      <c r="D49" s="148"/>
      <c r="E49" s="148"/>
      <c r="F49" s="148"/>
      <c r="G49" s="148"/>
      <c r="H49" s="148"/>
      <c r="I49" s="168"/>
      <c r="J49" s="148"/>
      <c r="K49" s="148"/>
      <c r="L49" s="148"/>
      <c r="M49" s="148"/>
      <c r="N49" s="148"/>
      <c r="O49" s="148"/>
      <c r="P49" s="148"/>
      <c r="Q49" s="148"/>
      <c r="R49" s="148"/>
      <c r="S49" s="148"/>
      <c r="T49" s="148"/>
      <c r="U49" s="148"/>
      <c r="V49" s="148"/>
      <c r="W49" s="148"/>
      <c r="X49" s="148"/>
      <c r="Y49" s="148"/>
      <c r="Z49" s="148"/>
    </row>
    <row r="50" spans="1:26" ht="15.75" hidden="1" customHeight="1" x14ac:dyDescent="0.15">
      <c r="A50" s="123"/>
      <c r="B50" s="123"/>
      <c r="C50" s="148"/>
      <c r="D50" s="148"/>
      <c r="E50" s="148"/>
      <c r="F50" s="148"/>
      <c r="G50" s="148"/>
      <c r="H50" s="148"/>
      <c r="I50" s="168"/>
      <c r="J50" s="148"/>
      <c r="K50" s="148"/>
      <c r="L50" s="148"/>
      <c r="M50" s="148"/>
      <c r="N50" s="148"/>
      <c r="O50" s="148"/>
      <c r="P50" s="148"/>
      <c r="Q50" s="148"/>
      <c r="R50" s="148"/>
      <c r="S50" s="148"/>
      <c r="T50" s="148"/>
      <c r="U50" s="148"/>
      <c r="V50" s="148"/>
      <c r="W50" s="148"/>
      <c r="X50" s="148"/>
      <c r="Y50" s="148"/>
      <c r="Z50" s="148"/>
    </row>
    <row r="51" spans="1:26" ht="15.75" hidden="1" customHeight="1" x14ac:dyDescent="0.15">
      <c r="A51" s="123"/>
      <c r="B51" s="123"/>
      <c r="C51" s="148"/>
      <c r="D51" s="148"/>
      <c r="E51" s="148"/>
      <c r="F51" s="148"/>
      <c r="G51" s="148"/>
      <c r="H51" s="148"/>
      <c r="I51" s="168"/>
      <c r="J51" s="148"/>
      <c r="K51" s="148"/>
      <c r="L51" s="148"/>
      <c r="M51" s="148"/>
      <c r="N51" s="148"/>
      <c r="O51" s="148"/>
      <c r="P51" s="148"/>
      <c r="Q51" s="148"/>
      <c r="R51" s="148"/>
      <c r="S51" s="148"/>
      <c r="T51" s="148"/>
      <c r="U51" s="148"/>
      <c r="V51" s="148"/>
      <c r="W51" s="148"/>
      <c r="X51" s="148"/>
      <c r="Y51" s="148"/>
      <c r="Z51" s="148"/>
    </row>
    <row r="52" spans="1:26" ht="15.75" hidden="1" customHeight="1" x14ac:dyDescent="0.15">
      <c r="A52" s="123"/>
      <c r="B52" s="123"/>
      <c r="C52" s="148"/>
      <c r="D52" s="148"/>
      <c r="E52" s="148"/>
      <c r="F52" s="148"/>
      <c r="G52" s="148"/>
      <c r="H52" s="148"/>
      <c r="I52" s="168"/>
      <c r="J52" s="148"/>
      <c r="K52" s="148"/>
      <c r="L52" s="148"/>
      <c r="M52" s="148"/>
      <c r="N52" s="148"/>
      <c r="O52" s="148"/>
      <c r="P52" s="148"/>
      <c r="Q52" s="148"/>
      <c r="R52" s="148"/>
      <c r="S52" s="148"/>
      <c r="T52" s="148"/>
      <c r="U52" s="148"/>
      <c r="V52" s="148"/>
      <c r="W52" s="148"/>
      <c r="X52" s="148"/>
      <c r="Y52" s="148"/>
      <c r="Z52" s="148"/>
    </row>
    <row r="53" spans="1:26" ht="15.75" hidden="1" customHeight="1" x14ac:dyDescent="0.15">
      <c r="A53" s="123"/>
      <c r="B53" s="123"/>
      <c r="C53" s="148"/>
      <c r="D53" s="148"/>
      <c r="E53" s="148"/>
      <c r="F53" s="148"/>
      <c r="G53" s="148"/>
      <c r="H53" s="148"/>
      <c r="I53" s="168"/>
      <c r="J53" s="148"/>
      <c r="K53" s="148"/>
      <c r="L53" s="148"/>
      <c r="M53" s="148"/>
      <c r="N53" s="148"/>
      <c r="O53" s="148"/>
      <c r="P53" s="148"/>
      <c r="Q53" s="148"/>
      <c r="R53" s="148"/>
      <c r="S53" s="148"/>
      <c r="T53" s="148"/>
      <c r="U53" s="148"/>
      <c r="V53" s="148"/>
      <c r="W53" s="148"/>
      <c r="X53" s="148"/>
      <c r="Y53" s="148"/>
      <c r="Z53" s="148"/>
    </row>
    <row r="54" spans="1:26" ht="15.75" hidden="1" customHeight="1" x14ac:dyDescent="0.15">
      <c r="A54" s="123"/>
      <c r="B54" s="123"/>
      <c r="C54" s="148"/>
      <c r="D54" s="148"/>
      <c r="E54" s="148"/>
      <c r="F54" s="148"/>
      <c r="G54" s="148"/>
      <c r="H54" s="148"/>
      <c r="I54" s="168"/>
      <c r="J54" s="148"/>
      <c r="K54" s="148"/>
      <c r="L54" s="148"/>
      <c r="M54" s="148"/>
      <c r="N54" s="148"/>
      <c r="O54" s="148"/>
      <c r="P54" s="148"/>
      <c r="Q54" s="148"/>
      <c r="R54" s="148"/>
      <c r="S54" s="148"/>
      <c r="T54" s="148"/>
      <c r="U54" s="148"/>
      <c r="V54" s="148"/>
      <c r="W54" s="148"/>
      <c r="X54" s="148"/>
      <c r="Y54" s="148"/>
      <c r="Z54" s="148"/>
    </row>
    <row r="55" spans="1:26" ht="15.75" hidden="1" customHeight="1" x14ac:dyDescent="0.15">
      <c r="A55" s="123"/>
      <c r="B55" s="123"/>
      <c r="C55" s="148"/>
      <c r="D55" s="148"/>
      <c r="E55" s="148"/>
      <c r="F55" s="148"/>
      <c r="G55" s="148"/>
      <c r="H55" s="148"/>
      <c r="I55" s="168"/>
      <c r="J55" s="148"/>
      <c r="K55" s="148"/>
      <c r="L55" s="148"/>
      <c r="M55" s="148"/>
      <c r="N55" s="148"/>
      <c r="O55" s="148"/>
      <c r="P55" s="148"/>
      <c r="Q55" s="148"/>
      <c r="R55" s="148"/>
      <c r="S55" s="148"/>
      <c r="T55" s="148"/>
      <c r="U55" s="148"/>
      <c r="V55" s="148"/>
      <c r="W55" s="148"/>
      <c r="X55" s="148"/>
      <c r="Y55" s="148"/>
      <c r="Z55" s="148"/>
    </row>
    <row r="56" spans="1:26" ht="15.75" hidden="1" customHeight="1" x14ac:dyDescent="0.15">
      <c r="A56" s="123"/>
      <c r="B56" s="123"/>
      <c r="C56" s="148"/>
      <c r="D56" s="148"/>
      <c r="E56" s="148"/>
      <c r="F56" s="148"/>
      <c r="G56" s="148"/>
      <c r="H56" s="148"/>
      <c r="I56" s="168"/>
      <c r="J56" s="148"/>
      <c r="K56" s="148"/>
      <c r="L56" s="148"/>
      <c r="M56" s="148"/>
      <c r="N56" s="148"/>
      <c r="O56" s="148"/>
      <c r="P56" s="148"/>
      <c r="Q56" s="148"/>
      <c r="R56" s="148"/>
      <c r="S56" s="148"/>
      <c r="T56" s="148"/>
      <c r="U56" s="148"/>
      <c r="V56" s="148"/>
      <c r="W56" s="148"/>
      <c r="X56" s="148"/>
      <c r="Y56" s="148"/>
      <c r="Z56" s="148"/>
    </row>
    <row r="57" spans="1:26" ht="15.75" hidden="1" customHeight="1" x14ac:dyDescent="0.15">
      <c r="A57" s="123"/>
      <c r="B57" s="123"/>
      <c r="C57" s="148"/>
      <c r="D57" s="148"/>
      <c r="E57" s="148"/>
      <c r="F57" s="148"/>
      <c r="G57" s="148"/>
      <c r="H57" s="148"/>
      <c r="I57" s="168"/>
      <c r="J57" s="148"/>
      <c r="K57" s="148"/>
      <c r="L57" s="148"/>
      <c r="M57" s="148"/>
      <c r="N57" s="148"/>
      <c r="O57" s="148"/>
      <c r="P57" s="148"/>
      <c r="Q57" s="148"/>
      <c r="R57" s="148"/>
      <c r="S57" s="148"/>
      <c r="T57" s="148"/>
      <c r="U57" s="148"/>
      <c r="V57" s="148"/>
      <c r="W57" s="148"/>
      <c r="X57" s="148"/>
      <c r="Y57" s="148"/>
      <c r="Z57" s="148"/>
    </row>
    <row r="58" spans="1:26" ht="15.75" hidden="1" customHeight="1" x14ac:dyDescent="0.15">
      <c r="A58" s="123"/>
      <c r="B58" s="123"/>
      <c r="C58" s="148"/>
      <c r="D58" s="148"/>
      <c r="E58" s="148"/>
      <c r="F58" s="148"/>
      <c r="G58" s="148"/>
      <c r="H58" s="148"/>
      <c r="I58" s="168"/>
      <c r="J58" s="148"/>
      <c r="K58" s="148"/>
      <c r="L58" s="148"/>
      <c r="M58" s="148"/>
      <c r="N58" s="148"/>
      <c r="O58" s="148"/>
      <c r="P58" s="148"/>
      <c r="Q58" s="148"/>
      <c r="R58" s="148"/>
      <c r="S58" s="148"/>
      <c r="T58" s="148"/>
      <c r="U58" s="148"/>
      <c r="V58" s="148"/>
      <c r="W58" s="148"/>
      <c r="X58" s="148"/>
      <c r="Y58" s="148"/>
      <c r="Z58" s="148"/>
    </row>
    <row r="59" spans="1:26" ht="15" customHeight="1" x14ac:dyDescent="0.15">
      <c r="A59" s="123"/>
      <c r="B59" s="123"/>
      <c r="C59" s="148"/>
      <c r="D59" s="148"/>
      <c r="E59" s="148"/>
      <c r="F59" s="148"/>
      <c r="G59" s="148"/>
      <c r="H59" s="148"/>
      <c r="I59" s="168"/>
      <c r="J59" s="148"/>
      <c r="K59" s="148"/>
      <c r="L59" s="148"/>
      <c r="M59" s="148"/>
      <c r="N59" s="148"/>
      <c r="O59" s="148"/>
      <c r="P59" s="148"/>
      <c r="Q59" s="148"/>
      <c r="R59" s="148"/>
      <c r="S59" s="148"/>
      <c r="T59" s="148"/>
      <c r="U59" s="148"/>
      <c r="V59" s="148"/>
      <c r="W59" s="148"/>
      <c r="X59" s="148"/>
      <c r="Y59" s="148"/>
      <c r="Z59" s="148"/>
    </row>
    <row r="60" spans="1:26" ht="20.100000000000001" customHeight="1" x14ac:dyDescent="0.15">
      <c r="A60" s="123"/>
      <c r="B60" s="123"/>
      <c r="C60" s="135" t="s">
        <v>32</v>
      </c>
      <c r="D60" s="136"/>
      <c r="E60" s="136"/>
      <c r="F60" s="136"/>
      <c r="G60" s="136"/>
      <c r="H60" s="137"/>
      <c r="I60" s="169"/>
    </row>
    <row r="61" spans="1:26" ht="15" customHeight="1" x14ac:dyDescent="0.15">
      <c r="A61" s="123"/>
      <c r="B61" s="123"/>
      <c r="C61" s="138"/>
      <c r="D61" s="139"/>
      <c r="E61" s="139"/>
      <c r="F61" s="139"/>
      <c r="G61" s="139"/>
      <c r="H61" s="139"/>
      <c r="I61" s="140"/>
      <c r="J61" s="140"/>
      <c r="K61" s="140"/>
      <c r="L61" s="140"/>
      <c r="M61" s="140"/>
      <c r="N61" s="140"/>
      <c r="O61" s="140"/>
      <c r="P61" s="140"/>
      <c r="Q61" s="140"/>
      <c r="R61" s="140"/>
      <c r="S61" s="140"/>
      <c r="T61" s="140"/>
      <c r="U61" s="140"/>
      <c r="V61" s="140"/>
      <c r="W61" s="140"/>
      <c r="X61" s="140"/>
      <c r="Y61" s="140"/>
      <c r="Z61" s="141"/>
    </row>
    <row r="62" spans="1:26" ht="20.100000000000001" customHeight="1" x14ac:dyDescent="0.15">
      <c r="A62" s="123"/>
      <c r="B62" s="123"/>
      <c r="C62" s="138"/>
      <c r="D62" s="170" t="s">
        <v>33</v>
      </c>
      <c r="E62" s="170"/>
      <c r="F62" s="170"/>
      <c r="G62" s="170"/>
      <c r="H62" s="170"/>
      <c r="I62" s="170"/>
      <c r="J62" s="170"/>
      <c r="K62" s="170"/>
      <c r="L62" s="170"/>
      <c r="M62" s="170"/>
      <c r="N62" s="170"/>
      <c r="O62" s="170"/>
      <c r="P62" s="170"/>
      <c r="Q62" s="170"/>
      <c r="R62" s="170"/>
      <c r="S62" s="170"/>
      <c r="T62" s="170"/>
      <c r="U62" s="170"/>
      <c r="V62" s="170"/>
      <c r="W62" s="170"/>
      <c r="X62" s="170"/>
      <c r="Y62" s="170"/>
      <c r="Z62" s="147"/>
    </row>
    <row r="63" spans="1:26" ht="20.100000000000001" customHeight="1" x14ac:dyDescent="0.15">
      <c r="A63" s="123">
        <f>IFERROR(IF(AND($I63&lt;&gt;"しない", $I63&lt;&gt;"する"),1001,0),3)</f>
        <v>1001</v>
      </c>
      <c r="B63" s="123"/>
      <c r="C63" s="142"/>
      <c r="D63" s="143">
        <v>1</v>
      </c>
      <c r="E63" s="148" t="s">
        <v>34</v>
      </c>
      <c r="F63" s="148"/>
      <c r="G63" s="148"/>
      <c r="H63" s="148"/>
      <c r="I63" s="34"/>
      <c r="J63" s="34"/>
      <c r="K63" s="34"/>
      <c r="L63" s="34"/>
      <c r="M63" s="34"/>
      <c r="N63" s="148"/>
      <c r="O63" s="148"/>
      <c r="P63" s="148"/>
      <c r="Q63" s="148"/>
      <c r="R63" s="148"/>
      <c r="S63" s="148"/>
      <c r="T63" s="148"/>
      <c r="U63" s="148"/>
      <c r="V63" s="148"/>
      <c r="W63" s="148"/>
      <c r="X63" s="148"/>
      <c r="Y63" s="148"/>
      <c r="Z63" s="147"/>
    </row>
    <row r="64" spans="1:26" ht="20.100000000000001" customHeight="1" x14ac:dyDescent="0.15">
      <c r="A64" s="123"/>
      <c r="B64" s="123"/>
      <c r="C64" s="142"/>
      <c r="D64" s="148"/>
      <c r="E64" s="148"/>
      <c r="F64" s="148"/>
      <c r="G64" s="148"/>
      <c r="H64" s="148"/>
      <c r="I64" s="154"/>
      <c r="J64" s="150" t="s">
        <v>4</v>
      </c>
      <c r="K64" s="149"/>
      <c r="L64" s="149"/>
      <c r="M64" s="149"/>
      <c r="N64" s="149"/>
      <c r="O64" s="149"/>
      <c r="P64" s="149"/>
      <c r="Q64" s="149"/>
      <c r="R64" s="149"/>
      <c r="S64" s="149"/>
      <c r="T64" s="149"/>
      <c r="U64" s="149"/>
      <c r="V64" s="149"/>
      <c r="W64" s="149"/>
      <c r="X64" s="149"/>
      <c r="Y64" s="149"/>
      <c r="Z64" s="147"/>
    </row>
    <row r="65" spans="1:26" ht="20.100000000000001" hidden="1" customHeight="1" x14ac:dyDescent="0.15">
      <c r="A65" s="123"/>
      <c r="B65" s="123"/>
      <c r="C65" s="142"/>
      <c r="D65" s="148"/>
      <c r="E65" s="148"/>
      <c r="F65" s="148"/>
      <c r="G65" s="148"/>
      <c r="H65" s="148"/>
      <c r="I65" s="154"/>
      <c r="J65" s="149"/>
      <c r="K65" s="149"/>
      <c r="L65" s="149"/>
      <c r="M65" s="149"/>
      <c r="N65" s="149"/>
      <c r="O65" s="149"/>
      <c r="P65" s="149"/>
      <c r="Q65" s="149"/>
      <c r="R65" s="149"/>
      <c r="S65" s="149"/>
      <c r="T65" s="149"/>
      <c r="U65" s="149"/>
      <c r="V65" s="149"/>
      <c r="W65" s="149"/>
      <c r="X65" s="149"/>
      <c r="Y65" s="149"/>
      <c r="Z65" s="147"/>
    </row>
    <row r="66" spans="1:26" ht="20.100000000000001" hidden="1" customHeight="1" x14ac:dyDescent="0.15">
      <c r="A66" s="123"/>
      <c r="B66" s="123"/>
      <c r="C66" s="142"/>
      <c r="D66" s="148"/>
      <c r="E66" s="148"/>
      <c r="F66" s="148"/>
      <c r="G66" s="148"/>
      <c r="H66" s="148"/>
      <c r="I66" s="154"/>
      <c r="J66" s="149"/>
      <c r="K66" s="149"/>
      <c r="L66" s="149"/>
      <c r="M66" s="149"/>
      <c r="N66" s="149"/>
      <c r="O66" s="149"/>
      <c r="P66" s="149"/>
      <c r="Q66" s="149"/>
      <c r="R66" s="149"/>
      <c r="S66" s="149"/>
      <c r="T66" s="149"/>
      <c r="U66" s="149"/>
      <c r="V66" s="149"/>
      <c r="W66" s="149"/>
      <c r="X66" s="149"/>
      <c r="Y66" s="149"/>
      <c r="Z66" s="147"/>
    </row>
    <row r="67" spans="1:26" ht="20.100000000000001" hidden="1" customHeight="1" x14ac:dyDescent="0.15">
      <c r="A67" s="123"/>
      <c r="B67" s="123"/>
      <c r="C67" s="142"/>
      <c r="D67" s="148"/>
      <c r="E67" s="148"/>
      <c r="F67" s="148"/>
      <c r="G67" s="148"/>
      <c r="H67" s="148"/>
      <c r="I67" s="154"/>
      <c r="J67" s="149"/>
      <c r="K67" s="149"/>
      <c r="L67" s="149"/>
      <c r="M67" s="149"/>
      <c r="N67" s="149"/>
      <c r="O67" s="149"/>
      <c r="P67" s="149"/>
      <c r="Q67" s="149"/>
      <c r="R67" s="149"/>
      <c r="S67" s="149"/>
      <c r="T67" s="149"/>
      <c r="U67" s="149"/>
      <c r="V67" s="149"/>
      <c r="W67" s="149"/>
      <c r="X67" s="149"/>
      <c r="Y67" s="149"/>
      <c r="Z67" s="147"/>
    </row>
    <row r="68" spans="1:26" ht="20.100000000000001" hidden="1" customHeight="1" x14ac:dyDescent="0.15">
      <c r="A68" s="123"/>
      <c r="B68" s="123"/>
      <c r="C68" s="142"/>
      <c r="D68" s="148"/>
      <c r="E68" s="148"/>
      <c r="F68" s="148"/>
      <c r="G68" s="148"/>
      <c r="H68" s="148"/>
      <c r="I68" s="154"/>
      <c r="J68" s="149"/>
      <c r="K68" s="149"/>
      <c r="L68" s="149"/>
      <c r="M68" s="149"/>
      <c r="N68" s="149"/>
      <c r="O68" s="149"/>
      <c r="P68" s="149"/>
      <c r="Q68" s="149"/>
      <c r="R68" s="149"/>
      <c r="S68" s="149"/>
      <c r="T68" s="149"/>
      <c r="U68" s="149"/>
      <c r="V68" s="149"/>
      <c r="W68" s="149"/>
      <c r="X68" s="149"/>
      <c r="Y68" s="149"/>
      <c r="Z68" s="147"/>
    </row>
    <row r="69" spans="1:26" ht="20.100000000000001" customHeight="1" x14ac:dyDescent="0.15">
      <c r="A69" s="123">
        <f>IFERROR(IF(OR(AND($I63="する",TRIM($I69)=""),AND($I63="しない",NOT(ISBLANK($I69)))),1001,0),3)</f>
        <v>0</v>
      </c>
      <c r="B69" s="123"/>
      <c r="C69" s="142"/>
      <c r="D69" s="143">
        <v>2</v>
      </c>
      <c r="E69" s="118" t="s">
        <v>13</v>
      </c>
      <c r="I69" s="30"/>
      <c r="J69" s="31"/>
      <c r="K69" s="31"/>
      <c r="L69" s="31"/>
      <c r="M69" s="31"/>
      <c r="N69" s="148"/>
      <c r="O69" s="148"/>
      <c r="P69" s="148"/>
      <c r="Q69" s="148"/>
      <c r="R69" s="148"/>
      <c r="S69" s="148"/>
      <c r="T69" s="148"/>
      <c r="U69" s="148"/>
      <c r="V69" s="148"/>
      <c r="W69" s="148"/>
      <c r="X69" s="148"/>
      <c r="Y69" s="148"/>
      <c r="Z69" s="147"/>
    </row>
    <row r="70" spans="1:26" ht="20.100000000000001" customHeight="1" x14ac:dyDescent="0.15">
      <c r="A70" s="123"/>
      <c r="B70" s="123"/>
      <c r="C70" s="142"/>
      <c r="D70" s="143"/>
      <c r="E70" s="148"/>
      <c r="F70" s="148"/>
      <c r="G70" s="148"/>
      <c r="H70" s="148"/>
      <c r="I70" s="145"/>
      <c r="J70" s="150" t="s">
        <v>64</v>
      </c>
      <c r="K70" s="149"/>
      <c r="L70" s="149"/>
      <c r="M70" s="149"/>
      <c r="N70" s="149"/>
      <c r="O70" s="149"/>
      <c r="P70" s="149"/>
      <c r="Q70" s="149"/>
      <c r="R70" s="149"/>
      <c r="S70" s="149"/>
      <c r="T70" s="149"/>
      <c r="U70" s="149"/>
      <c r="V70" s="149"/>
      <c r="W70" s="149"/>
      <c r="X70" s="149"/>
      <c r="Y70" s="149"/>
      <c r="Z70" s="147"/>
    </row>
    <row r="71" spans="1:26" ht="20.100000000000001" customHeight="1" x14ac:dyDescent="0.15">
      <c r="A71" s="123">
        <f>IFERROR(IF(OR(AND($I63="する",AND($I71&lt;&gt;"", OR(ISERROR(FIND("@"&amp;LEFT($I71,3)&amp;"@", 都道府県3))=FALSE, ISERROR(FIND("@"&amp;LEFT($I71,4)&amp;"@",都道府県4))=FALSE))=FALSE),AND($I63="しない",NOT(ISBLANK($I71)))),1001,0),3)</f>
        <v>0</v>
      </c>
      <c r="B71" s="123"/>
      <c r="C71" s="142"/>
      <c r="D71" s="143">
        <v>3</v>
      </c>
      <c r="E71" s="118" t="s">
        <v>14</v>
      </c>
      <c r="I71" s="32"/>
      <c r="J71" s="32"/>
      <c r="K71" s="32"/>
      <c r="L71" s="32"/>
      <c r="M71" s="32"/>
      <c r="N71" s="32"/>
      <c r="O71" s="32"/>
      <c r="P71" s="32"/>
      <c r="Q71" s="33"/>
      <c r="R71" s="32"/>
      <c r="S71" s="32"/>
      <c r="T71" s="32"/>
      <c r="U71" s="32"/>
      <c r="V71" s="32"/>
      <c r="W71" s="32"/>
      <c r="X71" s="32"/>
      <c r="Y71" s="32"/>
      <c r="Z71" s="147"/>
    </row>
    <row r="72" spans="1:26" ht="20.100000000000001" customHeight="1" x14ac:dyDescent="0.15">
      <c r="A72" s="123"/>
      <c r="B72" s="123"/>
      <c r="C72" s="142"/>
      <c r="D72" s="143"/>
      <c r="E72" s="148"/>
      <c r="F72" s="148"/>
      <c r="G72" s="148"/>
      <c r="H72" s="148"/>
      <c r="I72" s="145"/>
      <c r="J72" s="150" t="s">
        <v>15</v>
      </c>
      <c r="K72" s="149"/>
      <c r="L72" s="149"/>
      <c r="M72" s="149"/>
      <c r="N72" s="149"/>
      <c r="O72" s="149"/>
      <c r="P72" s="149"/>
      <c r="Q72" s="149"/>
      <c r="R72" s="149"/>
      <c r="S72" s="149"/>
      <c r="T72" s="149"/>
      <c r="U72" s="149"/>
      <c r="V72" s="149"/>
      <c r="W72" s="149"/>
      <c r="X72" s="149"/>
      <c r="Y72" s="149"/>
      <c r="Z72" s="147"/>
    </row>
    <row r="73" spans="1:26" ht="20.100000000000001" customHeight="1" x14ac:dyDescent="0.15">
      <c r="A73" s="123">
        <f>IFERROR(IF(OR(AND($I63="する",TRIM($I73)=""),AND($I63="しない",NOT(ISBLANK($I73)))),1001,0),3)</f>
        <v>0</v>
      </c>
      <c r="B73" s="123"/>
      <c r="C73" s="142"/>
      <c r="D73" s="143">
        <v>4</v>
      </c>
      <c r="E73" s="118" t="s">
        <v>16</v>
      </c>
      <c r="I73" s="34"/>
      <c r="J73" s="34"/>
      <c r="K73" s="34"/>
      <c r="L73" s="34"/>
      <c r="M73" s="34"/>
      <c r="N73" s="34"/>
      <c r="O73" s="34"/>
      <c r="P73" s="34"/>
      <c r="Q73" s="47"/>
      <c r="R73" s="34"/>
      <c r="S73" s="34"/>
      <c r="T73" s="34"/>
      <c r="U73" s="34"/>
      <c r="V73" s="34"/>
      <c r="W73" s="34"/>
      <c r="X73" s="34"/>
      <c r="Y73" s="34"/>
      <c r="Z73" s="147"/>
    </row>
    <row r="74" spans="1:26" ht="30" customHeight="1" x14ac:dyDescent="0.15">
      <c r="A74" s="123"/>
      <c r="B74" s="123"/>
      <c r="C74" s="151"/>
      <c r="D74" s="148"/>
      <c r="I74" s="145"/>
      <c r="J74" s="171" t="s">
        <v>407</v>
      </c>
      <c r="K74" s="171"/>
      <c r="L74" s="171"/>
      <c r="M74" s="171"/>
      <c r="N74" s="171"/>
      <c r="O74" s="171"/>
      <c r="P74" s="171"/>
      <c r="Q74" s="171"/>
      <c r="R74" s="171"/>
      <c r="S74" s="171"/>
      <c r="T74" s="171"/>
      <c r="U74" s="171"/>
      <c r="V74" s="171"/>
      <c r="W74" s="171"/>
      <c r="X74" s="171"/>
      <c r="Y74" s="171"/>
      <c r="Z74" s="147"/>
    </row>
    <row r="75" spans="1:26" ht="20.100000000000001" customHeight="1" x14ac:dyDescent="0.15">
      <c r="A75" s="123">
        <f>IFERROR(IF(OR(AND($I63="する",TRIM($I75)=""),AND($I63="しない",NOT(ISBLANK($I75)))),1001,0),3)</f>
        <v>0</v>
      </c>
      <c r="B75" s="123"/>
      <c r="C75" s="142"/>
      <c r="D75" s="143">
        <v>5</v>
      </c>
      <c r="E75" s="118" t="s">
        <v>17</v>
      </c>
      <c r="I75" s="34"/>
      <c r="J75" s="34"/>
      <c r="K75" s="34"/>
      <c r="L75" s="34"/>
      <c r="M75" s="34"/>
      <c r="N75" s="34"/>
      <c r="O75" s="34"/>
      <c r="P75" s="34"/>
      <c r="Q75" s="34"/>
      <c r="R75" s="34"/>
      <c r="S75" s="34"/>
      <c r="T75" s="34"/>
      <c r="U75" s="34"/>
      <c r="V75" s="34"/>
      <c r="W75" s="34"/>
      <c r="X75" s="34"/>
      <c r="Y75" s="34"/>
      <c r="Z75" s="147"/>
    </row>
    <row r="76" spans="1:26" ht="30" customHeight="1" x14ac:dyDescent="0.15">
      <c r="A76" s="123"/>
      <c r="B76" s="123"/>
      <c r="C76" s="151"/>
      <c r="D76" s="148"/>
      <c r="E76" s="148"/>
      <c r="F76" s="148"/>
      <c r="G76" s="148"/>
      <c r="H76" s="148"/>
      <c r="I76" s="145"/>
      <c r="J76" s="171" t="s">
        <v>408</v>
      </c>
      <c r="K76" s="171"/>
      <c r="L76" s="171"/>
      <c r="M76" s="171"/>
      <c r="N76" s="171"/>
      <c r="O76" s="171"/>
      <c r="P76" s="171"/>
      <c r="Q76" s="171"/>
      <c r="R76" s="171"/>
      <c r="S76" s="171"/>
      <c r="T76" s="171"/>
      <c r="U76" s="171"/>
      <c r="V76" s="171"/>
      <c r="W76" s="171"/>
      <c r="X76" s="171"/>
      <c r="Y76" s="171"/>
      <c r="Z76" s="147"/>
    </row>
    <row r="77" spans="1:26" ht="20.100000000000001" customHeight="1" x14ac:dyDescent="0.15">
      <c r="A77" s="123">
        <f>IFERROR(IF(OR(AND($I63="する",TRIM($I77)=""),AND($I63="しない",NOT(ISBLANK($I77)))),1001,0),3)</f>
        <v>0</v>
      </c>
      <c r="B77" s="123"/>
      <c r="C77" s="142"/>
      <c r="D77" s="143">
        <v>6</v>
      </c>
      <c r="E77" s="118" t="s">
        <v>35</v>
      </c>
      <c r="I77" s="34"/>
      <c r="J77" s="34"/>
      <c r="K77" s="34"/>
      <c r="L77" s="34"/>
      <c r="M77" s="34"/>
      <c r="N77" s="34"/>
      <c r="O77" s="34"/>
      <c r="P77" s="34"/>
      <c r="Q77" s="34"/>
      <c r="R77" s="34"/>
      <c r="S77" s="34"/>
      <c r="T77" s="34"/>
      <c r="U77" s="34"/>
      <c r="V77" s="34"/>
      <c r="W77" s="34"/>
      <c r="X77" s="34"/>
      <c r="Y77" s="34"/>
      <c r="Z77" s="147"/>
    </row>
    <row r="78" spans="1:26" ht="20.100000000000001" customHeight="1" x14ac:dyDescent="0.15">
      <c r="A78" s="123"/>
      <c r="B78" s="123"/>
      <c r="C78" s="151"/>
      <c r="D78" s="148"/>
      <c r="E78" s="148"/>
      <c r="F78" s="148"/>
      <c r="G78" s="148"/>
      <c r="H78" s="148"/>
      <c r="I78" s="145"/>
      <c r="J78" s="160" t="s">
        <v>36</v>
      </c>
      <c r="K78" s="149"/>
      <c r="L78" s="149"/>
      <c r="M78" s="149"/>
      <c r="N78" s="149"/>
      <c r="O78" s="149"/>
      <c r="P78" s="149"/>
      <c r="Q78" s="149"/>
      <c r="R78" s="149"/>
      <c r="S78" s="149"/>
      <c r="T78" s="149"/>
      <c r="U78" s="149"/>
      <c r="V78" s="149"/>
      <c r="W78" s="149"/>
      <c r="X78" s="149"/>
      <c r="Y78" s="149"/>
      <c r="Z78" s="147"/>
    </row>
    <row r="79" spans="1:26" ht="20.100000000000001" customHeight="1" x14ac:dyDescent="0.15">
      <c r="A79" s="123">
        <f>IFERROR(IF(OR(AND($I63="する",OR(TRIM($I79)="", NOT(OR(IFERROR(SEARCH(" ",$I79),0)&gt;0, IFERROR(SEARCH("　",$I79),0)&gt;0)))),AND($I63="しない",NOT(ISBLANK($I79)))),1001,0),3)</f>
        <v>0</v>
      </c>
      <c r="B79" s="123"/>
      <c r="C79" s="142"/>
      <c r="D79" s="143">
        <v>7</v>
      </c>
      <c r="E79" s="118" t="s">
        <v>37</v>
      </c>
      <c r="I79" s="34"/>
      <c r="J79" s="34"/>
      <c r="K79" s="34"/>
      <c r="L79" s="34"/>
      <c r="M79" s="34"/>
      <c r="N79" s="34"/>
      <c r="O79" s="34"/>
      <c r="P79" s="34"/>
      <c r="Q79" s="34"/>
      <c r="R79" s="34"/>
      <c r="S79" s="34"/>
      <c r="T79" s="34"/>
      <c r="U79" s="34"/>
      <c r="V79" s="34"/>
      <c r="W79" s="34"/>
      <c r="X79" s="34"/>
      <c r="Y79" s="34"/>
      <c r="Z79" s="147"/>
    </row>
    <row r="80" spans="1:26" ht="20.100000000000001" customHeight="1" x14ac:dyDescent="0.15">
      <c r="A80" s="123"/>
      <c r="B80" s="123"/>
      <c r="C80" s="151"/>
      <c r="D80" s="148"/>
      <c r="E80" s="172" t="s">
        <v>38</v>
      </c>
      <c r="F80" s="148"/>
      <c r="G80" s="148"/>
      <c r="H80" s="148"/>
      <c r="I80" s="154"/>
      <c r="J80" s="150" t="s">
        <v>21</v>
      </c>
      <c r="K80" s="150"/>
      <c r="L80" s="150"/>
      <c r="M80" s="150"/>
      <c r="N80" s="150"/>
      <c r="O80" s="150"/>
      <c r="P80" s="150"/>
      <c r="Q80" s="150"/>
      <c r="R80" s="150"/>
      <c r="S80" s="150"/>
      <c r="T80" s="150"/>
      <c r="U80" s="150"/>
      <c r="V80" s="150"/>
      <c r="W80" s="150"/>
      <c r="X80" s="150"/>
      <c r="Y80" s="150"/>
      <c r="Z80" s="147"/>
    </row>
    <row r="81" spans="1:27" ht="20.100000000000001" customHeight="1" x14ac:dyDescent="0.15">
      <c r="A81" s="123">
        <f>IFERROR(IF(OR(AND($I63="する",OR(TRIM($I81)="", NOT(OR(IFERROR(SEARCH(" ",$I81),0)&gt;0, IFERROR(SEARCH("　",$I81),0)&gt;0)))),AND($I63="しない",NOT(ISBLANK($I81)))),1001,0),3)</f>
        <v>0</v>
      </c>
      <c r="B81" s="123"/>
      <c r="C81" s="142"/>
      <c r="D81" s="143">
        <v>8</v>
      </c>
      <c r="E81" s="118" t="s">
        <v>37</v>
      </c>
      <c r="I81" s="34"/>
      <c r="J81" s="34"/>
      <c r="K81" s="34"/>
      <c r="L81" s="34"/>
      <c r="M81" s="34"/>
      <c r="N81" s="34"/>
      <c r="O81" s="34"/>
      <c r="P81" s="34"/>
      <c r="Q81" s="34"/>
      <c r="R81" s="34"/>
      <c r="S81" s="34"/>
      <c r="T81" s="34"/>
      <c r="U81" s="34"/>
      <c r="V81" s="34"/>
      <c r="W81" s="34"/>
      <c r="X81" s="34"/>
      <c r="Y81" s="34"/>
      <c r="Z81" s="147"/>
    </row>
    <row r="82" spans="1:27" ht="20.100000000000001" customHeight="1" x14ac:dyDescent="0.15">
      <c r="A82" s="123"/>
      <c r="B82" s="123"/>
      <c r="C82" s="151"/>
      <c r="D82" s="148"/>
      <c r="E82" s="148"/>
      <c r="F82" s="148"/>
      <c r="G82" s="148"/>
      <c r="H82" s="148"/>
      <c r="I82" s="154"/>
      <c r="J82" s="150" t="s">
        <v>23</v>
      </c>
      <c r="K82" s="150"/>
      <c r="L82" s="150"/>
      <c r="M82" s="150"/>
      <c r="N82" s="150"/>
      <c r="O82" s="150"/>
      <c r="P82" s="150"/>
      <c r="Q82" s="150"/>
      <c r="R82" s="150"/>
      <c r="S82" s="150"/>
      <c r="T82" s="150"/>
      <c r="U82" s="150"/>
      <c r="V82" s="150"/>
      <c r="W82" s="150"/>
      <c r="X82" s="150"/>
      <c r="Y82" s="150"/>
      <c r="Z82" s="147"/>
    </row>
    <row r="83" spans="1:27" ht="20.100000000000001" customHeight="1" x14ac:dyDescent="0.15">
      <c r="A83" s="123">
        <f>IFERROR(IF(OR(AND($I63="する",NOT(AND(TRIM($I83)&lt;&gt;"",ISNUMBER(VALUE(SUBSTITUTE($I83,"-",""))),IFERROR(SEARCH("-",$I83),0)&gt;0))), AND($I63="しない",NOT(ISBLANK($I83)))),1001,0),3)</f>
        <v>0</v>
      </c>
      <c r="B83" s="123"/>
      <c r="C83" s="142"/>
      <c r="D83" s="143">
        <v>9</v>
      </c>
      <c r="E83" s="118" t="s">
        <v>24</v>
      </c>
      <c r="I83" s="34"/>
      <c r="J83" s="34"/>
      <c r="K83" s="34"/>
      <c r="L83" s="34"/>
      <c r="M83" s="34"/>
      <c r="O83" s="155" t="s">
        <v>25</v>
      </c>
      <c r="P83" s="1"/>
      <c r="Q83" s="118" t="s">
        <v>26</v>
      </c>
      <c r="Y83" s="149"/>
      <c r="Z83" s="147"/>
    </row>
    <row r="84" spans="1:27" ht="20.100000000000001" customHeight="1" x14ac:dyDescent="0.15">
      <c r="A84" s="123">
        <f>IFERROR(IF(AND($I63="しない",NOT(ISBLANK($P83))),1001,0),3)</f>
        <v>0</v>
      </c>
      <c r="B84" s="123"/>
      <c r="C84" s="151"/>
      <c r="D84" s="148"/>
      <c r="E84" s="148"/>
      <c r="F84" s="148"/>
      <c r="G84" s="148"/>
      <c r="H84" s="148"/>
      <c r="I84" s="145"/>
      <c r="J84" s="150" t="s">
        <v>27</v>
      </c>
      <c r="K84" s="149"/>
      <c r="L84" s="149"/>
      <c r="M84" s="149"/>
      <c r="N84" s="149"/>
      <c r="O84" s="149"/>
      <c r="P84" s="149"/>
      <c r="Q84" s="149"/>
      <c r="R84" s="149"/>
      <c r="S84" s="149"/>
      <c r="T84" s="149"/>
      <c r="U84" s="149"/>
      <c r="V84" s="149"/>
      <c r="W84" s="149"/>
      <c r="X84" s="149"/>
      <c r="Y84" s="149"/>
      <c r="Z84" s="147"/>
    </row>
    <row r="85" spans="1:27" ht="20.100000000000001" customHeight="1" x14ac:dyDescent="0.15">
      <c r="A85" s="123">
        <f>IFERROR(IF(OR(AND($I63="する",NOT(AND(TRIM($I85)&lt;&gt;"",ISNUMBER(VALUE(SUBSTITUTE($I85,"-",""))),IFERROR(SEARCH("-",$I85),0)&gt;0))), AND($I63="しない",NOT(ISBLANK($I85)))),1001,0),3)</f>
        <v>0</v>
      </c>
      <c r="B85" s="123"/>
      <c r="C85" s="142"/>
      <c r="D85" s="143">
        <v>10</v>
      </c>
      <c r="E85" s="118" t="s">
        <v>28</v>
      </c>
      <c r="I85" s="34"/>
      <c r="J85" s="34"/>
      <c r="K85" s="34"/>
      <c r="L85" s="34"/>
      <c r="M85" s="34"/>
      <c r="N85" s="149"/>
      <c r="O85" s="149"/>
      <c r="P85" s="149"/>
      <c r="Q85" s="149"/>
      <c r="R85" s="149"/>
      <c r="S85" s="149"/>
      <c r="T85" s="149"/>
      <c r="U85" s="149"/>
      <c r="V85" s="149"/>
      <c r="W85" s="149"/>
      <c r="X85" s="149"/>
      <c r="Y85" s="149"/>
      <c r="Z85" s="147"/>
    </row>
    <row r="86" spans="1:27" ht="20.100000000000001" customHeight="1" x14ac:dyDescent="0.15">
      <c r="A86" s="123"/>
      <c r="B86" s="123"/>
      <c r="C86" s="151"/>
      <c r="D86" s="148"/>
      <c r="E86" s="148"/>
      <c r="F86" s="148"/>
      <c r="G86" s="148"/>
      <c r="H86" s="148"/>
      <c r="I86" s="145"/>
      <c r="J86" s="150" t="s">
        <v>494</v>
      </c>
      <c r="K86" s="149"/>
      <c r="L86" s="149"/>
      <c r="M86" s="149"/>
      <c r="N86" s="149"/>
      <c r="O86" s="149"/>
      <c r="P86" s="149"/>
      <c r="Q86" s="149"/>
      <c r="R86" s="149"/>
      <c r="S86" s="149"/>
      <c r="T86" s="149"/>
      <c r="U86" s="149"/>
      <c r="V86" s="149"/>
      <c r="W86" s="149"/>
      <c r="X86" s="149"/>
      <c r="Y86" s="149"/>
      <c r="Z86" s="147"/>
    </row>
    <row r="87" spans="1:27" ht="20.100000000000001" customHeight="1" x14ac:dyDescent="0.15">
      <c r="A87" s="123">
        <f>IFERROR(IF(OR(AND($I63="する",NOT(IFERROR(SEARCH("@",$I87),0)&gt;0)),AND($I63="しない",NOT(ISBLANK($I87)))),1001,0),3)</f>
        <v>0</v>
      </c>
      <c r="B87" s="123"/>
      <c r="C87" s="151"/>
      <c r="D87" s="143">
        <v>11</v>
      </c>
      <c r="E87" s="118" t="s">
        <v>29</v>
      </c>
      <c r="I87" s="34"/>
      <c r="J87" s="34"/>
      <c r="K87" s="34"/>
      <c r="L87" s="34"/>
      <c r="M87" s="34"/>
      <c r="N87" s="34"/>
      <c r="O87" s="34"/>
      <c r="P87" s="34"/>
      <c r="Q87" s="44"/>
      <c r="R87" s="34"/>
      <c r="S87" s="34"/>
      <c r="T87" s="34"/>
      <c r="U87" s="34"/>
      <c r="V87" s="34"/>
      <c r="W87" s="34"/>
      <c r="X87" s="34"/>
      <c r="Y87" s="34"/>
      <c r="Z87" s="147"/>
    </row>
    <row r="88" spans="1:27" ht="20.100000000000001" customHeight="1" x14ac:dyDescent="0.15">
      <c r="A88" s="123"/>
      <c r="B88" s="123"/>
      <c r="C88" s="151"/>
      <c r="D88" s="143"/>
      <c r="I88" s="145"/>
      <c r="J88" s="156" t="s">
        <v>62</v>
      </c>
      <c r="K88" s="173"/>
      <c r="L88" s="149"/>
      <c r="M88" s="149"/>
      <c r="N88" s="149"/>
      <c r="O88" s="149"/>
      <c r="P88" s="149"/>
      <c r="Q88" s="174"/>
      <c r="R88" s="149"/>
      <c r="S88" s="149"/>
      <c r="T88" s="149"/>
      <c r="U88" s="149"/>
      <c r="V88" s="149"/>
      <c r="W88" s="149"/>
      <c r="X88" s="149"/>
      <c r="Y88" s="149"/>
      <c r="Z88" s="148"/>
      <c r="AA88" s="159"/>
    </row>
    <row r="89" spans="1:27" ht="20.100000000000001" customHeight="1" x14ac:dyDescent="0.15">
      <c r="A89" s="123"/>
      <c r="B89" s="123"/>
      <c r="C89" s="162"/>
      <c r="D89" s="163"/>
      <c r="E89" s="163"/>
      <c r="F89" s="163"/>
      <c r="G89" s="163"/>
      <c r="H89" s="163"/>
      <c r="I89" s="175"/>
      <c r="J89" s="176"/>
      <c r="K89" s="177"/>
      <c r="L89" s="176"/>
      <c r="M89" s="176"/>
      <c r="N89" s="176"/>
      <c r="O89" s="176"/>
      <c r="P89" s="176"/>
      <c r="Q89" s="178"/>
      <c r="R89" s="176"/>
      <c r="S89" s="176"/>
      <c r="T89" s="176"/>
      <c r="U89" s="176"/>
      <c r="V89" s="176"/>
      <c r="W89" s="176"/>
      <c r="X89" s="176"/>
      <c r="Y89" s="176"/>
      <c r="Z89" s="163"/>
      <c r="AA89" s="159"/>
    </row>
    <row r="90" spans="1:27" ht="20.100000000000001" customHeight="1" x14ac:dyDescent="0.15">
      <c r="A90" s="123"/>
      <c r="B90" s="123"/>
      <c r="C90" s="148"/>
      <c r="D90" s="148"/>
      <c r="E90" s="148"/>
      <c r="F90" s="148"/>
      <c r="G90" s="148"/>
      <c r="H90" s="148"/>
      <c r="I90" s="167"/>
      <c r="J90" s="148"/>
      <c r="K90" s="179"/>
      <c r="L90" s="148"/>
      <c r="M90" s="148"/>
      <c r="N90" s="148"/>
      <c r="O90" s="148"/>
      <c r="P90" s="148"/>
      <c r="Q90" s="148"/>
      <c r="R90" s="148"/>
      <c r="S90" s="148"/>
      <c r="T90" s="148"/>
      <c r="U90" s="148"/>
      <c r="V90" s="148"/>
      <c r="W90" s="148"/>
      <c r="X90" s="148"/>
      <c r="Y90" s="148"/>
      <c r="Z90" s="148"/>
    </row>
    <row r="91" spans="1:27" ht="15.75" hidden="1" customHeight="1" x14ac:dyDescent="0.15">
      <c r="A91" s="123"/>
      <c r="B91" s="123"/>
      <c r="C91" s="148"/>
      <c r="D91" s="148"/>
      <c r="E91" s="148"/>
      <c r="F91" s="148"/>
      <c r="G91" s="148"/>
      <c r="H91" s="148"/>
      <c r="I91" s="167"/>
      <c r="J91" s="148"/>
      <c r="K91" s="179"/>
      <c r="L91" s="148"/>
      <c r="M91" s="148"/>
      <c r="N91" s="148"/>
      <c r="O91" s="148"/>
      <c r="P91" s="148"/>
      <c r="Q91" s="148"/>
      <c r="R91" s="148"/>
      <c r="S91" s="148"/>
      <c r="T91" s="148"/>
      <c r="U91" s="148"/>
      <c r="V91" s="148"/>
      <c r="W91" s="148"/>
      <c r="X91" s="148"/>
      <c r="Y91" s="148"/>
      <c r="Z91" s="148"/>
    </row>
    <row r="92" spans="1:27" ht="15.75" hidden="1" customHeight="1" x14ac:dyDescent="0.15">
      <c r="A92" s="123"/>
      <c r="B92" s="123"/>
      <c r="C92" s="148"/>
      <c r="D92" s="148"/>
      <c r="E92" s="148"/>
      <c r="F92" s="148"/>
      <c r="G92" s="148"/>
      <c r="H92" s="148"/>
      <c r="I92" s="167"/>
      <c r="J92" s="148"/>
      <c r="K92" s="179"/>
      <c r="L92" s="148"/>
      <c r="M92" s="148"/>
      <c r="N92" s="148"/>
      <c r="O92" s="148"/>
      <c r="P92" s="148"/>
      <c r="Q92" s="148"/>
      <c r="R92" s="148"/>
      <c r="S92" s="148"/>
      <c r="T92" s="148"/>
      <c r="U92" s="148"/>
      <c r="V92" s="148"/>
      <c r="W92" s="148"/>
      <c r="X92" s="148"/>
      <c r="Y92" s="148"/>
      <c r="Z92" s="148"/>
    </row>
    <row r="93" spans="1:27" ht="15.75" hidden="1" customHeight="1" x14ac:dyDescent="0.15">
      <c r="A93" s="123"/>
      <c r="B93" s="123"/>
      <c r="C93" s="148"/>
      <c r="D93" s="148"/>
      <c r="E93" s="148"/>
      <c r="F93" s="148"/>
      <c r="G93" s="148"/>
      <c r="H93" s="148"/>
      <c r="I93" s="167"/>
      <c r="J93" s="148"/>
      <c r="K93" s="179"/>
      <c r="L93" s="148"/>
      <c r="M93" s="148"/>
      <c r="N93" s="148"/>
      <c r="O93" s="148"/>
      <c r="P93" s="148"/>
      <c r="Q93" s="148"/>
      <c r="R93" s="148"/>
      <c r="S93" s="148"/>
      <c r="T93" s="148"/>
      <c r="U93" s="148"/>
      <c r="V93" s="148"/>
      <c r="W93" s="148"/>
      <c r="X93" s="148"/>
      <c r="Y93" s="148"/>
      <c r="Z93" s="148"/>
    </row>
    <row r="94" spans="1:27" ht="15.75" hidden="1" customHeight="1" x14ac:dyDescent="0.15">
      <c r="A94" s="123"/>
      <c r="B94" s="123"/>
      <c r="C94" s="148"/>
      <c r="D94" s="148"/>
      <c r="E94" s="148"/>
      <c r="F94" s="148"/>
      <c r="G94" s="148"/>
      <c r="H94" s="148"/>
      <c r="I94" s="167"/>
      <c r="J94" s="148"/>
      <c r="K94" s="179"/>
      <c r="L94" s="148"/>
      <c r="M94" s="148"/>
      <c r="N94" s="148"/>
      <c r="O94" s="148"/>
      <c r="P94" s="148"/>
      <c r="Q94" s="148"/>
      <c r="R94" s="148"/>
      <c r="S94" s="148"/>
      <c r="T94" s="148"/>
      <c r="U94" s="148"/>
      <c r="V94" s="148"/>
      <c r="W94" s="148"/>
      <c r="X94" s="148"/>
      <c r="Y94" s="148"/>
      <c r="Z94" s="148"/>
    </row>
    <row r="95" spans="1:27" ht="15.75" hidden="1" customHeight="1" x14ac:dyDescent="0.15">
      <c r="A95" s="123"/>
      <c r="B95" s="123"/>
      <c r="C95" s="148"/>
      <c r="D95" s="148"/>
      <c r="E95" s="148"/>
      <c r="F95" s="148"/>
      <c r="G95" s="148"/>
      <c r="H95" s="148"/>
      <c r="I95" s="167"/>
      <c r="J95" s="148"/>
      <c r="K95" s="179"/>
      <c r="L95" s="148"/>
      <c r="M95" s="148"/>
      <c r="N95" s="148"/>
      <c r="O95" s="148"/>
      <c r="P95" s="148"/>
      <c r="Q95" s="148"/>
      <c r="R95" s="148"/>
      <c r="S95" s="148"/>
      <c r="T95" s="148"/>
      <c r="U95" s="148"/>
      <c r="V95" s="148"/>
      <c r="W95" s="148"/>
      <c r="X95" s="148"/>
      <c r="Y95" s="148"/>
      <c r="Z95" s="148"/>
    </row>
    <row r="96" spans="1:27" ht="15.75" hidden="1" customHeight="1" x14ac:dyDescent="0.15">
      <c r="A96" s="123"/>
      <c r="B96" s="123"/>
      <c r="C96" s="148"/>
      <c r="D96" s="148"/>
      <c r="E96" s="148"/>
      <c r="F96" s="148"/>
      <c r="G96" s="148"/>
      <c r="H96" s="148"/>
      <c r="I96" s="167"/>
      <c r="J96" s="148"/>
      <c r="K96" s="179"/>
      <c r="L96" s="148"/>
      <c r="M96" s="148"/>
      <c r="N96" s="148"/>
      <c r="O96" s="148"/>
      <c r="P96" s="148"/>
      <c r="Q96" s="148"/>
      <c r="R96" s="148"/>
      <c r="S96" s="148"/>
      <c r="T96" s="148"/>
      <c r="U96" s="148"/>
      <c r="V96" s="148"/>
      <c r="W96" s="148"/>
      <c r="X96" s="148"/>
      <c r="Y96" s="148"/>
      <c r="Z96" s="148"/>
    </row>
    <row r="97" spans="1:26" ht="15.75" hidden="1" customHeight="1" x14ac:dyDescent="0.15">
      <c r="A97" s="123"/>
      <c r="B97" s="123"/>
      <c r="C97" s="148"/>
      <c r="D97" s="148"/>
      <c r="E97" s="148"/>
      <c r="F97" s="148"/>
      <c r="G97" s="148"/>
      <c r="H97" s="148"/>
      <c r="I97" s="167"/>
      <c r="J97" s="148"/>
      <c r="K97" s="179"/>
      <c r="L97" s="148"/>
      <c r="M97" s="148"/>
      <c r="N97" s="148"/>
      <c r="O97" s="148"/>
      <c r="P97" s="148"/>
      <c r="Q97" s="148"/>
      <c r="R97" s="148"/>
      <c r="S97" s="148"/>
      <c r="T97" s="148"/>
      <c r="U97" s="148"/>
      <c r="V97" s="148"/>
      <c r="W97" s="148"/>
      <c r="X97" s="148"/>
      <c r="Y97" s="148"/>
      <c r="Z97" s="148"/>
    </row>
    <row r="98" spans="1:26" ht="15.75" hidden="1" customHeight="1" x14ac:dyDescent="0.15">
      <c r="A98" s="123"/>
      <c r="B98" s="123"/>
      <c r="C98" s="148"/>
      <c r="D98" s="148"/>
      <c r="E98" s="148"/>
      <c r="F98" s="148"/>
      <c r="G98" s="148"/>
      <c r="H98" s="148"/>
      <c r="I98" s="167"/>
      <c r="J98" s="148"/>
      <c r="K98" s="179"/>
      <c r="L98" s="148"/>
      <c r="M98" s="148"/>
      <c r="N98" s="148"/>
      <c r="O98" s="148"/>
      <c r="P98" s="148"/>
      <c r="Q98" s="148"/>
      <c r="R98" s="148"/>
      <c r="S98" s="148"/>
      <c r="T98" s="148"/>
      <c r="U98" s="148"/>
      <c r="V98" s="148"/>
      <c r="W98" s="148"/>
      <c r="X98" s="148"/>
      <c r="Y98" s="148"/>
      <c r="Z98" s="148"/>
    </row>
    <row r="99" spans="1:26" ht="15.75" hidden="1" customHeight="1" x14ac:dyDescent="0.15">
      <c r="A99" s="123"/>
      <c r="B99" s="123"/>
      <c r="C99" s="148"/>
      <c r="D99" s="148"/>
      <c r="E99" s="148"/>
      <c r="F99" s="148"/>
      <c r="G99" s="148"/>
      <c r="H99" s="148"/>
      <c r="I99" s="167"/>
      <c r="J99" s="148"/>
      <c r="K99" s="179"/>
      <c r="L99" s="148"/>
      <c r="M99" s="148"/>
      <c r="N99" s="148"/>
      <c r="O99" s="148"/>
      <c r="P99" s="148"/>
      <c r="Q99" s="148"/>
      <c r="R99" s="148"/>
      <c r="S99" s="148"/>
      <c r="T99" s="148"/>
      <c r="U99" s="148"/>
      <c r="V99" s="148"/>
      <c r="W99" s="148"/>
      <c r="X99" s="148"/>
      <c r="Y99" s="148"/>
      <c r="Z99" s="148"/>
    </row>
    <row r="100" spans="1:26" ht="15.75" hidden="1" customHeight="1" x14ac:dyDescent="0.15">
      <c r="A100" s="123"/>
      <c r="B100" s="123"/>
      <c r="C100" s="148"/>
      <c r="D100" s="148"/>
      <c r="E100" s="148"/>
      <c r="F100" s="148"/>
      <c r="G100" s="148"/>
      <c r="H100" s="148"/>
      <c r="I100" s="167"/>
      <c r="J100" s="148"/>
      <c r="K100" s="179"/>
      <c r="L100" s="148"/>
      <c r="M100" s="148"/>
      <c r="N100" s="148"/>
      <c r="O100" s="148"/>
      <c r="P100" s="148"/>
      <c r="Q100" s="148"/>
      <c r="R100" s="148"/>
      <c r="S100" s="148"/>
      <c r="T100" s="148"/>
      <c r="U100" s="148"/>
      <c r="V100" s="148"/>
      <c r="W100" s="148"/>
      <c r="X100" s="148"/>
      <c r="Y100" s="148"/>
      <c r="Z100" s="148"/>
    </row>
    <row r="101" spans="1:26" ht="15.75" hidden="1" customHeight="1" x14ac:dyDescent="0.15">
      <c r="A101" s="123"/>
      <c r="B101" s="123"/>
      <c r="C101" s="148"/>
      <c r="D101" s="148"/>
      <c r="E101" s="148"/>
      <c r="F101" s="148"/>
      <c r="G101" s="148"/>
      <c r="H101" s="148"/>
      <c r="I101" s="167"/>
      <c r="J101" s="148"/>
      <c r="K101" s="179"/>
      <c r="L101" s="148"/>
      <c r="M101" s="148"/>
      <c r="N101" s="148"/>
      <c r="O101" s="148"/>
      <c r="P101" s="148"/>
      <c r="Q101" s="148"/>
      <c r="R101" s="148"/>
      <c r="S101" s="148"/>
      <c r="T101" s="148"/>
      <c r="U101" s="148"/>
      <c r="V101" s="148"/>
      <c r="W101" s="148"/>
      <c r="X101" s="148"/>
      <c r="Y101" s="148"/>
      <c r="Z101" s="148"/>
    </row>
    <row r="102" spans="1:26" ht="15.75" hidden="1" customHeight="1" x14ac:dyDescent="0.15">
      <c r="A102" s="123"/>
      <c r="B102" s="123"/>
      <c r="C102" s="148"/>
      <c r="D102" s="148"/>
      <c r="E102" s="148"/>
      <c r="F102" s="148"/>
      <c r="G102" s="148"/>
      <c r="H102" s="148"/>
      <c r="I102" s="167"/>
      <c r="J102" s="148"/>
      <c r="K102" s="179"/>
      <c r="L102" s="148"/>
      <c r="M102" s="148"/>
      <c r="N102" s="148"/>
      <c r="O102" s="148"/>
      <c r="P102" s="148"/>
      <c r="Q102" s="148"/>
      <c r="R102" s="148"/>
      <c r="S102" s="148"/>
      <c r="T102" s="148"/>
      <c r="U102" s="148"/>
      <c r="V102" s="148"/>
      <c r="W102" s="148"/>
      <c r="X102" s="148"/>
      <c r="Y102" s="148"/>
      <c r="Z102" s="148"/>
    </row>
    <row r="103" spans="1:26" ht="15.75" hidden="1" customHeight="1" x14ac:dyDescent="0.15">
      <c r="A103" s="123"/>
      <c r="B103" s="123"/>
      <c r="C103" s="148"/>
      <c r="D103" s="148"/>
      <c r="E103" s="148"/>
      <c r="F103" s="148"/>
      <c r="G103" s="148"/>
      <c r="H103" s="148"/>
      <c r="I103" s="167"/>
      <c r="J103" s="148"/>
      <c r="K103" s="179"/>
      <c r="L103" s="148"/>
      <c r="M103" s="148"/>
      <c r="N103" s="148"/>
      <c r="O103" s="148"/>
      <c r="P103" s="148"/>
      <c r="Q103" s="148"/>
      <c r="R103" s="148"/>
      <c r="S103" s="148"/>
      <c r="T103" s="148"/>
      <c r="U103" s="148"/>
      <c r="V103" s="148"/>
      <c r="W103" s="148"/>
      <c r="X103" s="148"/>
      <c r="Y103" s="148"/>
      <c r="Z103" s="148"/>
    </row>
    <row r="104" spans="1:26" ht="15.75" hidden="1" customHeight="1" x14ac:dyDescent="0.15">
      <c r="A104" s="123"/>
      <c r="B104" s="123"/>
      <c r="C104" s="148"/>
      <c r="D104" s="148"/>
      <c r="E104" s="148"/>
      <c r="F104" s="148"/>
      <c r="G104" s="148"/>
      <c r="H104" s="148"/>
      <c r="I104" s="167"/>
      <c r="J104" s="148"/>
      <c r="K104" s="179"/>
      <c r="L104" s="148"/>
      <c r="M104" s="148"/>
      <c r="N104" s="148"/>
      <c r="O104" s="148"/>
      <c r="P104" s="148"/>
      <c r="Q104" s="148"/>
      <c r="R104" s="148"/>
      <c r="S104" s="148"/>
      <c r="T104" s="148"/>
      <c r="U104" s="148"/>
      <c r="V104" s="148"/>
      <c r="W104" s="148"/>
      <c r="X104" s="148"/>
      <c r="Y104" s="148"/>
      <c r="Z104" s="148"/>
    </row>
    <row r="105" spans="1:26" ht="15.75" hidden="1" customHeight="1" x14ac:dyDescent="0.15">
      <c r="A105" s="123"/>
      <c r="B105" s="123"/>
      <c r="C105" s="148"/>
      <c r="D105" s="148"/>
      <c r="E105" s="148"/>
      <c r="F105" s="148"/>
      <c r="G105" s="148"/>
      <c r="H105" s="148"/>
      <c r="I105" s="167"/>
      <c r="J105" s="148"/>
      <c r="K105" s="179"/>
      <c r="L105" s="148"/>
      <c r="M105" s="148"/>
      <c r="N105" s="148"/>
      <c r="O105" s="148"/>
      <c r="P105" s="148"/>
      <c r="Q105" s="148"/>
      <c r="R105" s="148"/>
      <c r="S105" s="148"/>
      <c r="T105" s="148"/>
      <c r="U105" s="148"/>
      <c r="V105" s="148"/>
      <c r="W105" s="148"/>
      <c r="X105" s="148"/>
      <c r="Y105" s="148"/>
      <c r="Z105" s="148"/>
    </row>
    <row r="106" spans="1:26" ht="15.75" hidden="1" customHeight="1" x14ac:dyDescent="0.15">
      <c r="A106" s="123"/>
      <c r="B106" s="123"/>
      <c r="C106" s="148"/>
      <c r="D106" s="148"/>
      <c r="E106" s="148"/>
      <c r="F106" s="148"/>
      <c r="G106" s="148"/>
      <c r="H106" s="148"/>
      <c r="I106" s="167"/>
      <c r="J106" s="148"/>
      <c r="K106" s="179"/>
      <c r="L106" s="148"/>
      <c r="M106" s="148"/>
      <c r="N106" s="148"/>
      <c r="O106" s="148"/>
      <c r="P106" s="148"/>
      <c r="Q106" s="148"/>
      <c r="R106" s="148"/>
      <c r="S106" s="148"/>
      <c r="T106" s="148"/>
      <c r="U106" s="148"/>
      <c r="V106" s="148"/>
      <c r="W106" s="148"/>
      <c r="X106" s="148"/>
      <c r="Y106" s="148"/>
      <c r="Z106" s="148"/>
    </row>
    <row r="107" spans="1:26" ht="15.75" hidden="1" customHeight="1" x14ac:dyDescent="0.15">
      <c r="A107" s="123"/>
      <c r="B107" s="123"/>
      <c r="C107" s="148"/>
      <c r="D107" s="148"/>
      <c r="E107" s="148"/>
      <c r="F107" s="148"/>
      <c r="G107" s="148"/>
      <c r="H107" s="148"/>
      <c r="I107" s="167"/>
      <c r="J107" s="148"/>
      <c r="K107" s="179"/>
      <c r="L107" s="148"/>
      <c r="M107" s="148"/>
      <c r="N107" s="148"/>
      <c r="O107" s="148"/>
      <c r="P107" s="148"/>
      <c r="Q107" s="148"/>
      <c r="R107" s="148"/>
      <c r="S107" s="148"/>
      <c r="T107" s="148"/>
      <c r="U107" s="148"/>
      <c r="V107" s="148"/>
      <c r="W107" s="148"/>
      <c r="X107" s="148"/>
      <c r="Y107" s="148"/>
      <c r="Z107" s="148"/>
    </row>
    <row r="108" spans="1:26" ht="20.100000000000001" customHeight="1" x14ac:dyDescent="0.15">
      <c r="A108" s="123"/>
      <c r="B108" s="123"/>
      <c r="C108" s="148"/>
      <c r="D108" s="148"/>
      <c r="E108" s="148"/>
      <c r="F108" s="148"/>
      <c r="G108" s="148"/>
      <c r="H108" s="148"/>
      <c r="I108" s="167"/>
      <c r="J108" s="148"/>
      <c r="K108" s="179"/>
      <c r="L108" s="148"/>
      <c r="M108" s="148"/>
      <c r="N108" s="148"/>
      <c r="O108" s="148"/>
      <c r="P108" s="148"/>
      <c r="Q108" s="148"/>
      <c r="R108" s="148"/>
      <c r="S108" s="148"/>
      <c r="T108" s="148"/>
      <c r="U108" s="148"/>
      <c r="V108" s="148"/>
      <c r="W108" s="148"/>
      <c r="X108" s="148"/>
      <c r="Y108" s="148"/>
      <c r="Z108" s="148"/>
    </row>
    <row r="109" spans="1:26" ht="20.100000000000001" customHeight="1" x14ac:dyDescent="0.15">
      <c r="A109" s="123"/>
      <c r="B109" s="123"/>
      <c r="C109" s="135" t="s">
        <v>39</v>
      </c>
      <c r="D109" s="136"/>
      <c r="E109" s="136"/>
      <c r="F109" s="136"/>
      <c r="G109" s="136"/>
      <c r="H109" s="137"/>
      <c r="Q109" s="180"/>
    </row>
    <row r="110" spans="1:26" ht="15" customHeight="1" x14ac:dyDescent="0.15">
      <c r="A110" s="123"/>
      <c r="B110" s="123"/>
      <c r="C110" s="181"/>
      <c r="D110" s="182"/>
      <c r="E110" s="182"/>
      <c r="F110" s="182"/>
      <c r="G110" s="182"/>
      <c r="H110" s="182"/>
      <c r="I110" s="183"/>
      <c r="J110" s="140"/>
      <c r="K110" s="183"/>
      <c r="L110" s="140"/>
      <c r="M110" s="140"/>
      <c r="N110" s="140"/>
      <c r="O110" s="140"/>
      <c r="P110" s="140"/>
      <c r="Q110" s="184"/>
      <c r="R110" s="140"/>
      <c r="S110" s="140"/>
      <c r="T110" s="140"/>
      <c r="U110" s="140"/>
      <c r="V110" s="140"/>
      <c r="W110" s="140"/>
      <c r="X110" s="140"/>
      <c r="Y110" s="140"/>
      <c r="Z110" s="141"/>
    </row>
    <row r="111" spans="1:26" ht="30" customHeight="1" x14ac:dyDescent="0.15">
      <c r="A111" s="123"/>
      <c r="B111" s="123"/>
      <c r="C111" s="181"/>
      <c r="D111" s="185" t="s">
        <v>58</v>
      </c>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47"/>
    </row>
    <row r="112" spans="1:26" ht="20.100000000000001" customHeight="1" x14ac:dyDescent="0.15">
      <c r="A112" s="123"/>
      <c r="B112" s="123"/>
      <c r="C112" s="142"/>
      <c r="D112" s="143">
        <v>1</v>
      </c>
      <c r="E112" s="118" t="s">
        <v>40</v>
      </c>
      <c r="I112" s="34"/>
      <c r="J112" s="34"/>
      <c r="K112" s="34"/>
      <c r="L112" s="34"/>
      <c r="M112" s="34"/>
      <c r="N112" s="34"/>
      <c r="O112" s="34"/>
      <c r="P112" s="34"/>
      <c r="Q112" s="48"/>
      <c r="R112" s="34"/>
      <c r="S112" s="34"/>
      <c r="T112" s="34"/>
      <c r="U112" s="34"/>
      <c r="V112" s="34"/>
      <c r="W112" s="34"/>
      <c r="X112" s="34"/>
      <c r="Y112" s="34"/>
      <c r="Z112" s="147"/>
    </row>
    <row r="113" spans="1:26" ht="20.100000000000001" customHeight="1" x14ac:dyDescent="0.15">
      <c r="A113" s="123"/>
      <c r="B113" s="123"/>
      <c r="C113" s="142"/>
      <c r="D113" s="143"/>
      <c r="E113" s="148"/>
      <c r="F113" s="148"/>
      <c r="G113" s="148"/>
      <c r="H113" s="148"/>
      <c r="I113" s="154"/>
      <c r="J113" s="150" t="s">
        <v>41</v>
      </c>
      <c r="K113" s="173"/>
      <c r="L113" s="149"/>
      <c r="M113" s="149"/>
      <c r="N113" s="149"/>
      <c r="O113" s="149"/>
      <c r="P113" s="149"/>
      <c r="Q113" s="186"/>
      <c r="R113" s="149"/>
      <c r="S113" s="149"/>
      <c r="T113" s="149"/>
      <c r="U113" s="149"/>
      <c r="V113" s="149"/>
      <c r="W113" s="149"/>
      <c r="X113" s="149"/>
      <c r="Y113" s="149"/>
      <c r="Z113" s="147"/>
    </row>
    <row r="114" spans="1:26" ht="20.100000000000001" customHeight="1" x14ac:dyDescent="0.15">
      <c r="A114" s="123">
        <f>IFERROR(IF(AND(TRIM($I114)&lt;&gt;"", NOT(OR(IFERROR(SEARCH(" ",$I114),0)&gt;0, IFERROR(SEARCH("　",$I114),0)&gt;0))),1001,0),3)</f>
        <v>0</v>
      </c>
      <c r="B114" s="123"/>
      <c r="C114" s="142"/>
      <c r="D114" s="143">
        <f>D112+1</f>
        <v>2</v>
      </c>
      <c r="E114" s="118" t="s">
        <v>42</v>
      </c>
      <c r="I114" s="34"/>
      <c r="J114" s="34"/>
      <c r="K114" s="34"/>
      <c r="L114" s="34"/>
      <c r="M114" s="34"/>
      <c r="N114" s="34"/>
      <c r="O114" s="34"/>
      <c r="P114" s="34"/>
      <c r="Q114" s="34"/>
      <c r="R114" s="34"/>
      <c r="S114" s="34"/>
      <c r="T114" s="34"/>
      <c r="U114" s="34"/>
      <c r="V114" s="34"/>
      <c r="W114" s="34"/>
      <c r="X114" s="34"/>
      <c r="Y114" s="34"/>
      <c r="Z114" s="147"/>
    </row>
    <row r="115" spans="1:26" ht="20.100000000000001" customHeight="1" x14ac:dyDescent="0.15">
      <c r="A115" s="123"/>
      <c r="B115" s="123"/>
      <c r="C115" s="142"/>
      <c r="D115" s="143"/>
      <c r="E115" s="148"/>
      <c r="F115" s="148"/>
      <c r="G115" s="148"/>
      <c r="H115" s="148"/>
      <c r="I115" s="154"/>
      <c r="J115" s="150" t="s">
        <v>21</v>
      </c>
      <c r="K115" s="150"/>
      <c r="L115" s="150"/>
      <c r="M115" s="150"/>
      <c r="N115" s="150"/>
      <c r="O115" s="150"/>
      <c r="P115" s="150"/>
      <c r="Q115" s="150"/>
      <c r="R115" s="150"/>
      <c r="S115" s="150"/>
      <c r="T115" s="150"/>
      <c r="U115" s="150"/>
      <c r="V115" s="150"/>
      <c r="W115" s="150"/>
      <c r="X115" s="150"/>
      <c r="Y115" s="150"/>
      <c r="Z115" s="147"/>
    </row>
    <row r="116" spans="1:26" ht="20.100000000000001" customHeight="1" x14ac:dyDescent="0.15">
      <c r="A116" s="123">
        <f>IFERROR(IF(AND(TRIM($I116)&lt;&gt;"", NOT(OR(IFERROR(SEARCH(" ",$I116),0)&gt;0, IFERROR(SEARCH("　",$I116),0)&gt;0))),1001,0),3)</f>
        <v>0</v>
      </c>
      <c r="B116" s="123"/>
      <c r="C116" s="142"/>
      <c r="D116" s="143">
        <f>D114+1</f>
        <v>3</v>
      </c>
      <c r="E116" s="118" t="s">
        <v>43</v>
      </c>
      <c r="I116" s="34"/>
      <c r="J116" s="34"/>
      <c r="K116" s="34"/>
      <c r="L116" s="34"/>
      <c r="M116" s="34"/>
      <c r="N116" s="34"/>
      <c r="O116" s="34"/>
      <c r="P116" s="34"/>
      <c r="Q116" s="34"/>
      <c r="R116" s="34"/>
      <c r="S116" s="34"/>
      <c r="T116" s="34"/>
      <c r="U116" s="34"/>
      <c r="V116" s="34"/>
      <c r="W116" s="34"/>
      <c r="X116" s="34"/>
      <c r="Y116" s="34"/>
      <c r="Z116" s="147"/>
    </row>
    <row r="117" spans="1:26" ht="20.100000000000001" customHeight="1" x14ac:dyDescent="0.15">
      <c r="A117" s="123"/>
      <c r="B117" s="123"/>
      <c r="C117" s="142"/>
      <c r="D117" s="148"/>
      <c r="E117" s="148"/>
      <c r="F117" s="148"/>
      <c r="G117" s="148"/>
      <c r="H117" s="148"/>
      <c r="I117" s="154"/>
      <c r="J117" s="150" t="s">
        <v>23</v>
      </c>
      <c r="K117" s="150"/>
      <c r="L117" s="150"/>
      <c r="M117" s="150"/>
      <c r="N117" s="150"/>
      <c r="O117" s="150"/>
      <c r="P117" s="150"/>
      <c r="Q117" s="150"/>
      <c r="R117" s="150"/>
      <c r="S117" s="150"/>
      <c r="T117" s="150"/>
      <c r="U117" s="150"/>
      <c r="V117" s="150"/>
      <c r="W117" s="150"/>
      <c r="X117" s="150"/>
      <c r="Y117" s="150"/>
      <c r="Z117" s="147"/>
    </row>
    <row r="118" spans="1:26" ht="20.100000000000001" customHeight="1" x14ac:dyDescent="0.15">
      <c r="A118" s="123"/>
      <c r="B118" s="123"/>
      <c r="C118" s="142"/>
      <c r="D118" s="143">
        <f>D116+1</f>
        <v>4</v>
      </c>
      <c r="E118" s="118" t="s">
        <v>13</v>
      </c>
      <c r="I118" s="30"/>
      <c r="J118" s="31"/>
      <c r="K118" s="31"/>
      <c r="L118" s="31"/>
      <c r="M118" s="31"/>
      <c r="N118" s="148"/>
      <c r="O118" s="148"/>
      <c r="P118" s="148"/>
      <c r="Q118" s="148"/>
      <c r="R118" s="148"/>
      <c r="S118" s="148"/>
      <c r="T118" s="148"/>
      <c r="U118" s="148"/>
      <c r="V118" s="148"/>
      <c r="W118" s="148"/>
      <c r="X118" s="148"/>
      <c r="Y118" s="148"/>
      <c r="Z118" s="147"/>
    </row>
    <row r="119" spans="1:26" ht="20.100000000000001" customHeight="1" x14ac:dyDescent="0.15">
      <c r="A119" s="123"/>
      <c r="B119" s="123"/>
      <c r="C119" s="142"/>
      <c r="D119" s="143"/>
      <c r="E119" s="148"/>
      <c r="F119" s="148"/>
      <c r="G119" s="148"/>
      <c r="H119" s="148"/>
      <c r="I119" s="145"/>
      <c r="J119" s="150" t="s">
        <v>65</v>
      </c>
      <c r="K119" s="149"/>
      <c r="L119" s="149"/>
      <c r="M119" s="149"/>
      <c r="N119" s="149"/>
      <c r="O119" s="149"/>
      <c r="P119" s="149"/>
      <c r="Q119" s="149"/>
      <c r="R119" s="149"/>
      <c r="S119" s="149"/>
      <c r="T119" s="149"/>
      <c r="U119" s="149"/>
      <c r="V119" s="149"/>
      <c r="W119" s="149"/>
      <c r="X119" s="149"/>
      <c r="Y119" s="149"/>
      <c r="Z119" s="147"/>
    </row>
    <row r="120" spans="1:26" ht="20.100000000000001" customHeight="1" x14ac:dyDescent="0.15">
      <c r="A120" s="123">
        <f>IFERROR(IF(AND(TRIM($I120)&lt;&gt;"", AND(OR(ISERROR(FIND("@"&amp;LEFT($I120,3)&amp;"@", 都道府県3))=FALSE, ISERROR(FIND("@"&amp;LEFT($I120,4)&amp;"@",都道府県4))=FALSE))=FALSE),1001,0),3)</f>
        <v>0</v>
      </c>
      <c r="B120" s="123"/>
      <c r="C120" s="142"/>
      <c r="D120" s="143">
        <f>D118+1</f>
        <v>5</v>
      </c>
      <c r="E120" s="118" t="s">
        <v>14</v>
      </c>
      <c r="I120" s="32"/>
      <c r="J120" s="32"/>
      <c r="K120" s="32"/>
      <c r="L120" s="32"/>
      <c r="M120" s="32"/>
      <c r="N120" s="32"/>
      <c r="O120" s="32"/>
      <c r="P120" s="32"/>
      <c r="Q120" s="33"/>
      <c r="R120" s="32"/>
      <c r="S120" s="32"/>
      <c r="T120" s="32"/>
      <c r="U120" s="32"/>
      <c r="V120" s="32"/>
      <c r="W120" s="32"/>
      <c r="X120" s="32"/>
      <c r="Y120" s="32"/>
      <c r="Z120" s="147"/>
    </row>
    <row r="121" spans="1:26" ht="20.100000000000001" customHeight="1" x14ac:dyDescent="0.15">
      <c r="A121" s="123"/>
      <c r="B121" s="123"/>
      <c r="C121" s="142"/>
      <c r="D121" s="143"/>
      <c r="E121" s="148"/>
      <c r="F121" s="148"/>
      <c r="G121" s="148"/>
      <c r="H121" s="148"/>
      <c r="I121" s="145"/>
      <c r="J121" s="150" t="s">
        <v>44</v>
      </c>
      <c r="K121" s="149"/>
      <c r="L121" s="149"/>
      <c r="M121" s="149"/>
      <c r="N121" s="149"/>
      <c r="O121" s="149"/>
      <c r="P121" s="149"/>
      <c r="Q121" s="149"/>
      <c r="R121" s="149"/>
      <c r="S121" s="149"/>
      <c r="T121" s="149"/>
      <c r="U121" s="149"/>
      <c r="V121" s="149"/>
      <c r="W121" s="149"/>
      <c r="X121" s="149"/>
      <c r="Y121" s="149"/>
      <c r="Z121" s="147"/>
    </row>
    <row r="122" spans="1:26" ht="20.100000000000001" customHeight="1" x14ac:dyDescent="0.15">
      <c r="A122" s="123">
        <f>IFERROR(IF(AND(TRIM($I122)&lt;&gt;"", NOT(AND(ISNUMBER(VALUE(SUBSTITUTE($I122,"-",""))), IFERROR(SEARCH("-",$I122),0)&gt;0))),1001,0),3)</f>
        <v>0</v>
      </c>
      <c r="B122" s="123"/>
      <c r="C122" s="142"/>
      <c r="D122" s="143">
        <f>D120+1</f>
        <v>6</v>
      </c>
      <c r="E122" s="118" t="s">
        <v>24</v>
      </c>
      <c r="I122" s="34"/>
      <c r="J122" s="34"/>
      <c r="K122" s="34"/>
      <c r="L122" s="34"/>
      <c r="M122" s="34"/>
      <c r="O122" s="155" t="s">
        <v>25</v>
      </c>
      <c r="P122" s="1"/>
      <c r="Q122" s="118" t="s">
        <v>26</v>
      </c>
      <c r="Y122" s="149"/>
      <c r="Z122" s="147"/>
    </row>
    <row r="123" spans="1:26" ht="20.100000000000001" customHeight="1" x14ac:dyDescent="0.15">
      <c r="A123" s="123"/>
      <c r="B123" s="123"/>
      <c r="C123" s="151"/>
      <c r="D123" s="148"/>
      <c r="E123" s="148"/>
      <c r="F123" s="148"/>
      <c r="G123" s="148"/>
      <c r="H123" s="148"/>
      <c r="I123" s="145"/>
      <c r="J123" s="150" t="s">
        <v>45</v>
      </c>
      <c r="K123" s="149"/>
      <c r="L123" s="149"/>
      <c r="M123" s="149"/>
      <c r="N123" s="149"/>
      <c r="O123" s="149"/>
      <c r="P123" s="149"/>
      <c r="Q123" s="149"/>
      <c r="R123" s="149"/>
      <c r="S123" s="149"/>
      <c r="T123" s="149"/>
      <c r="U123" s="149"/>
      <c r="V123" s="149"/>
      <c r="W123" s="149"/>
      <c r="X123" s="149"/>
      <c r="Y123" s="149"/>
      <c r="Z123" s="147"/>
    </row>
    <row r="124" spans="1:26" ht="20.100000000000001" customHeight="1" x14ac:dyDescent="0.15">
      <c r="A124" s="123">
        <f>IFERROR(IF(AND(TRIM($I124)&lt;&gt;"", NOT(AND(ISNUMBER(VALUE(SUBSTITUTE($I124,"-",""))), IFERROR(SEARCH("-",$I124),0)&gt;0))),1001,0),3)</f>
        <v>0</v>
      </c>
      <c r="B124" s="123"/>
      <c r="C124" s="142"/>
      <c r="D124" s="143">
        <f>D122+1</f>
        <v>7</v>
      </c>
      <c r="E124" s="118" t="s">
        <v>28</v>
      </c>
      <c r="I124" s="34"/>
      <c r="J124" s="34"/>
      <c r="K124" s="34"/>
      <c r="L124" s="34"/>
      <c r="M124" s="34"/>
      <c r="N124" s="149"/>
      <c r="O124" s="149"/>
      <c r="P124" s="149"/>
      <c r="Q124" s="149"/>
      <c r="R124" s="149"/>
      <c r="S124" s="149"/>
      <c r="T124" s="149"/>
      <c r="U124" s="149"/>
      <c r="V124" s="149"/>
      <c r="W124" s="149"/>
      <c r="X124" s="149"/>
      <c r="Y124" s="149"/>
      <c r="Z124" s="147"/>
    </row>
    <row r="125" spans="1:26" ht="20.100000000000001" customHeight="1" x14ac:dyDescent="0.15">
      <c r="A125" s="123"/>
      <c r="B125" s="123"/>
      <c r="C125" s="151"/>
      <c r="D125" s="148"/>
      <c r="E125" s="148"/>
      <c r="F125" s="148"/>
      <c r="G125" s="148"/>
      <c r="H125" s="148"/>
      <c r="I125" s="145"/>
      <c r="J125" s="150" t="s">
        <v>45</v>
      </c>
      <c r="K125" s="149"/>
      <c r="L125" s="149"/>
      <c r="M125" s="149"/>
      <c r="N125" s="149"/>
      <c r="O125" s="149"/>
      <c r="P125" s="149"/>
      <c r="Q125" s="149"/>
      <c r="R125" s="149"/>
      <c r="S125" s="149"/>
      <c r="T125" s="149"/>
      <c r="U125" s="149"/>
      <c r="V125" s="149"/>
      <c r="W125" s="149"/>
      <c r="X125" s="149"/>
      <c r="Y125" s="149"/>
      <c r="Z125" s="147"/>
    </row>
    <row r="126" spans="1:26" ht="20.100000000000001" customHeight="1" x14ac:dyDescent="0.15">
      <c r="A126" s="123">
        <f>IFERROR(IF(AND(TRIM($I126)&lt;&gt;"", NOT(IFERROR(SEARCH("@",$I126),0)&gt;0)),1001,0),3)</f>
        <v>0</v>
      </c>
      <c r="B126" s="123"/>
      <c r="C126" s="142"/>
      <c r="D126" s="143">
        <f>D124+1</f>
        <v>8</v>
      </c>
      <c r="E126" s="118" t="s">
        <v>29</v>
      </c>
      <c r="I126" s="34"/>
      <c r="J126" s="34"/>
      <c r="K126" s="34"/>
      <c r="L126" s="34"/>
      <c r="M126" s="34"/>
      <c r="N126" s="34"/>
      <c r="O126" s="34"/>
      <c r="P126" s="34"/>
      <c r="Q126" s="44"/>
      <c r="R126" s="34"/>
      <c r="S126" s="34"/>
      <c r="T126" s="34"/>
      <c r="U126" s="34"/>
      <c r="V126" s="34"/>
      <c r="W126" s="34"/>
      <c r="X126" s="34"/>
      <c r="Y126" s="34"/>
      <c r="Z126" s="147"/>
    </row>
    <row r="127" spans="1:26" ht="20.100000000000001" customHeight="1" x14ac:dyDescent="0.15">
      <c r="A127" s="123"/>
      <c r="B127" s="123"/>
      <c r="C127" s="151"/>
      <c r="D127" s="148"/>
      <c r="E127" s="148"/>
      <c r="F127" s="148"/>
      <c r="G127" s="148"/>
      <c r="H127" s="148"/>
      <c r="I127" s="145"/>
      <c r="J127" s="156" t="s">
        <v>63</v>
      </c>
      <c r="K127" s="173"/>
      <c r="L127" s="149"/>
      <c r="M127" s="149"/>
      <c r="N127" s="149"/>
      <c r="O127" s="149"/>
      <c r="P127" s="149"/>
      <c r="Q127" s="174"/>
      <c r="R127" s="149"/>
      <c r="S127" s="149"/>
      <c r="T127" s="149"/>
      <c r="U127" s="149"/>
      <c r="V127" s="149"/>
      <c r="W127" s="149"/>
      <c r="X127" s="149"/>
      <c r="Y127" s="149"/>
      <c r="Z127" s="147"/>
    </row>
    <row r="128" spans="1:26" ht="20.100000000000001" customHeight="1" x14ac:dyDescent="0.15">
      <c r="A128" s="123"/>
      <c r="B128" s="123"/>
      <c r="C128" s="162"/>
      <c r="D128" s="163"/>
      <c r="E128" s="163"/>
      <c r="F128" s="163"/>
      <c r="G128" s="163"/>
      <c r="H128" s="163"/>
      <c r="I128" s="165"/>
      <c r="J128" s="164"/>
      <c r="K128" s="165"/>
      <c r="L128" s="164"/>
      <c r="M128" s="164"/>
      <c r="N128" s="164"/>
      <c r="O128" s="164"/>
      <c r="P128" s="164"/>
      <c r="Q128" s="187"/>
      <c r="R128" s="164"/>
      <c r="S128" s="164"/>
      <c r="T128" s="164"/>
      <c r="U128" s="164"/>
      <c r="V128" s="164"/>
      <c r="W128" s="164"/>
      <c r="X128" s="164"/>
      <c r="Y128" s="164"/>
      <c r="Z128" s="166"/>
    </row>
    <row r="129" spans="1:26" ht="20.100000000000001" customHeight="1" x14ac:dyDescent="0.15">
      <c r="A129" s="123"/>
      <c r="B129" s="123"/>
      <c r="C129" s="148"/>
      <c r="D129" s="148"/>
      <c r="E129" s="148"/>
      <c r="F129" s="148"/>
      <c r="G129" s="148"/>
      <c r="H129" s="148"/>
      <c r="I129" s="168"/>
      <c r="J129" s="168"/>
      <c r="K129" s="168"/>
      <c r="L129" s="168"/>
      <c r="M129" s="168"/>
      <c r="N129" s="168"/>
      <c r="O129" s="168"/>
      <c r="P129" s="168"/>
      <c r="Q129" s="188"/>
      <c r="R129" s="168"/>
      <c r="S129" s="168"/>
      <c r="T129" s="168"/>
      <c r="U129" s="168"/>
      <c r="V129" s="168"/>
      <c r="W129" s="168"/>
      <c r="X129" s="168"/>
      <c r="Y129" s="168"/>
      <c r="Z129" s="148"/>
    </row>
    <row r="130" spans="1:26" ht="15.75" hidden="1" customHeight="1" x14ac:dyDescent="0.15">
      <c r="A130" s="123"/>
      <c r="B130" s="123"/>
      <c r="C130" s="148"/>
      <c r="D130" s="148"/>
      <c r="E130" s="148"/>
      <c r="F130" s="148"/>
      <c r="G130" s="148"/>
      <c r="H130" s="148"/>
      <c r="I130" s="168"/>
      <c r="J130" s="168"/>
      <c r="K130" s="168"/>
      <c r="L130" s="168"/>
      <c r="M130" s="168"/>
      <c r="N130" s="168"/>
      <c r="O130" s="168"/>
      <c r="P130" s="168"/>
      <c r="Q130" s="188"/>
      <c r="R130" s="168"/>
      <c r="S130" s="168"/>
      <c r="T130" s="168"/>
      <c r="U130" s="168"/>
      <c r="V130" s="168"/>
      <c r="W130" s="168"/>
      <c r="X130" s="168"/>
      <c r="Y130" s="168"/>
      <c r="Z130" s="148"/>
    </row>
    <row r="131" spans="1:26" ht="15.75" hidden="1" customHeight="1" x14ac:dyDescent="0.15">
      <c r="A131" s="123"/>
      <c r="B131" s="123"/>
      <c r="C131" s="148"/>
      <c r="D131" s="148"/>
      <c r="E131" s="148"/>
      <c r="F131" s="148"/>
      <c r="G131" s="148"/>
      <c r="H131" s="148"/>
      <c r="I131" s="168"/>
      <c r="J131" s="168"/>
      <c r="K131" s="168"/>
      <c r="L131" s="168"/>
      <c r="M131" s="168"/>
      <c r="N131" s="168"/>
      <c r="O131" s="168"/>
      <c r="P131" s="168"/>
      <c r="Q131" s="188"/>
      <c r="R131" s="168"/>
      <c r="S131" s="168"/>
      <c r="T131" s="168"/>
      <c r="U131" s="168"/>
      <c r="V131" s="168"/>
      <c r="W131" s="168"/>
      <c r="X131" s="168"/>
      <c r="Y131" s="168"/>
      <c r="Z131" s="148"/>
    </row>
    <row r="132" spans="1:26" ht="15.75" hidden="1" customHeight="1" x14ac:dyDescent="0.15">
      <c r="A132" s="123"/>
      <c r="B132" s="123"/>
      <c r="C132" s="148"/>
      <c r="D132" s="148"/>
      <c r="E132" s="148"/>
      <c r="F132" s="148"/>
      <c r="G132" s="148"/>
      <c r="H132" s="148"/>
      <c r="I132" s="168"/>
      <c r="J132" s="168"/>
      <c r="K132" s="168"/>
      <c r="L132" s="168"/>
      <c r="M132" s="168"/>
      <c r="N132" s="168"/>
      <c r="O132" s="168"/>
      <c r="P132" s="168"/>
      <c r="Q132" s="188"/>
      <c r="R132" s="168"/>
      <c r="S132" s="168"/>
      <c r="T132" s="168"/>
      <c r="U132" s="168"/>
      <c r="V132" s="168"/>
      <c r="W132" s="168"/>
      <c r="X132" s="168"/>
      <c r="Y132" s="168"/>
      <c r="Z132" s="148"/>
    </row>
    <row r="133" spans="1:26" ht="15.75" hidden="1" customHeight="1" x14ac:dyDescent="0.15">
      <c r="A133" s="123"/>
      <c r="B133" s="123"/>
      <c r="C133" s="148"/>
      <c r="D133" s="148"/>
      <c r="E133" s="148"/>
      <c r="F133" s="148"/>
      <c r="G133" s="148"/>
      <c r="H133" s="148"/>
      <c r="I133" s="168"/>
      <c r="J133" s="168"/>
      <c r="K133" s="168"/>
      <c r="L133" s="168"/>
      <c r="M133" s="168"/>
      <c r="N133" s="168"/>
      <c r="O133" s="168"/>
      <c r="P133" s="168"/>
      <c r="Q133" s="188"/>
      <c r="R133" s="168"/>
      <c r="S133" s="168"/>
      <c r="T133" s="168"/>
      <c r="U133" s="168"/>
      <c r="V133" s="168"/>
      <c r="W133" s="168"/>
      <c r="X133" s="168"/>
      <c r="Y133" s="168"/>
      <c r="Z133" s="148"/>
    </row>
    <row r="134" spans="1:26" ht="15.75" hidden="1" customHeight="1" x14ac:dyDescent="0.15">
      <c r="A134" s="123"/>
      <c r="B134" s="123"/>
      <c r="C134" s="148"/>
      <c r="D134" s="148"/>
      <c r="E134" s="148"/>
      <c r="F134" s="148"/>
      <c r="G134" s="148"/>
      <c r="H134" s="148"/>
      <c r="I134" s="168"/>
      <c r="J134" s="168"/>
      <c r="K134" s="168"/>
      <c r="L134" s="168"/>
      <c r="M134" s="168"/>
      <c r="N134" s="168"/>
      <c r="O134" s="168"/>
      <c r="P134" s="168"/>
      <c r="Q134" s="188"/>
      <c r="R134" s="168"/>
      <c r="S134" s="168"/>
      <c r="T134" s="168"/>
      <c r="U134" s="168"/>
      <c r="V134" s="168"/>
      <c r="W134" s="168"/>
      <c r="X134" s="168"/>
      <c r="Y134" s="168"/>
      <c r="Z134" s="148"/>
    </row>
    <row r="135" spans="1:26" ht="15.75" hidden="1" customHeight="1" x14ac:dyDescent="0.15">
      <c r="A135" s="123"/>
      <c r="B135" s="123"/>
      <c r="C135" s="148"/>
      <c r="D135" s="148"/>
      <c r="E135" s="148"/>
      <c r="F135" s="148"/>
      <c r="G135" s="148"/>
      <c r="H135" s="148"/>
      <c r="I135" s="168"/>
      <c r="J135" s="168"/>
      <c r="K135" s="168"/>
      <c r="L135" s="168"/>
      <c r="M135" s="168"/>
      <c r="N135" s="168"/>
      <c r="O135" s="168"/>
      <c r="P135" s="168"/>
      <c r="Q135" s="188"/>
      <c r="R135" s="168"/>
      <c r="S135" s="168"/>
      <c r="T135" s="168"/>
      <c r="U135" s="168"/>
      <c r="V135" s="168"/>
      <c r="W135" s="168"/>
      <c r="X135" s="168"/>
      <c r="Y135" s="168"/>
      <c r="Z135" s="148"/>
    </row>
    <row r="136" spans="1:26" ht="15.75" hidden="1" customHeight="1" x14ac:dyDescent="0.15">
      <c r="A136" s="123"/>
      <c r="B136" s="123"/>
      <c r="C136" s="148"/>
      <c r="D136" s="148"/>
      <c r="E136" s="148"/>
      <c r="F136" s="148"/>
      <c r="G136" s="148"/>
      <c r="H136" s="148"/>
      <c r="I136" s="168"/>
      <c r="J136" s="168"/>
      <c r="K136" s="168"/>
      <c r="L136" s="168"/>
      <c r="M136" s="168"/>
      <c r="N136" s="168"/>
      <c r="O136" s="168"/>
      <c r="P136" s="168"/>
      <c r="Q136" s="188"/>
      <c r="R136" s="168"/>
      <c r="S136" s="168"/>
      <c r="T136" s="168"/>
      <c r="U136" s="168"/>
      <c r="V136" s="168"/>
      <c r="W136" s="168"/>
      <c r="X136" s="168"/>
      <c r="Y136" s="168"/>
      <c r="Z136" s="148"/>
    </row>
    <row r="137" spans="1:26" ht="15.75" hidden="1" customHeight="1" x14ac:dyDescent="0.15">
      <c r="A137" s="123"/>
      <c r="B137" s="123"/>
      <c r="C137" s="148"/>
      <c r="D137" s="148"/>
      <c r="E137" s="148"/>
      <c r="F137" s="148"/>
      <c r="G137" s="148"/>
      <c r="H137" s="148"/>
      <c r="I137" s="168"/>
      <c r="J137" s="168"/>
      <c r="K137" s="168"/>
      <c r="L137" s="168"/>
      <c r="M137" s="168"/>
      <c r="N137" s="168"/>
      <c r="O137" s="168"/>
      <c r="P137" s="168"/>
      <c r="Q137" s="188"/>
      <c r="R137" s="168"/>
      <c r="S137" s="168"/>
      <c r="T137" s="168"/>
      <c r="U137" s="168"/>
      <c r="V137" s="168"/>
      <c r="W137" s="168"/>
      <c r="X137" s="168"/>
      <c r="Y137" s="168"/>
      <c r="Z137" s="148"/>
    </row>
    <row r="138" spans="1:26" ht="15.75" hidden="1" customHeight="1" x14ac:dyDescent="0.15">
      <c r="A138" s="123"/>
      <c r="B138" s="123"/>
      <c r="C138" s="148"/>
      <c r="D138" s="148"/>
      <c r="E138" s="148"/>
      <c r="F138" s="148"/>
      <c r="G138" s="148"/>
      <c r="H138" s="148"/>
      <c r="I138" s="168"/>
      <c r="J138" s="168"/>
      <c r="K138" s="168"/>
      <c r="L138" s="168"/>
      <c r="M138" s="168"/>
      <c r="N138" s="168"/>
      <c r="O138" s="168"/>
      <c r="P138" s="168"/>
      <c r="Q138" s="188"/>
      <c r="R138" s="168"/>
      <c r="S138" s="168"/>
      <c r="T138" s="168"/>
      <c r="U138" s="168"/>
      <c r="V138" s="168"/>
      <c r="W138" s="168"/>
      <c r="X138" s="168"/>
      <c r="Y138" s="168"/>
      <c r="Z138" s="148"/>
    </row>
    <row r="139" spans="1:26" ht="15.75" hidden="1" customHeight="1" x14ac:dyDescent="0.15">
      <c r="A139" s="123"/>
      <c r="B139" s="123"/>
      <c r="C139" s="148"/>
      <c r="D139" s="148"/>
      <c r="E139" s="148"/>
      <c r="F139" s="148"/>
      <c r="G139" s="148"/>
      <c r="H139" s="148"/>
      <c r="I139" s="168"/>
      <c r="J139" s="168"/>
      <c r="K139" s="168"/>
      <c r="L139" s="168"/>
      <c r="M139" s="168"/>
      <c r="N139" s="168"/>
      <c r="O139" s="168"/>
      <c r="P139" s="168"/>
      <c r="Q139" s="188"/>
      <c r="R139" s="168"/>
      <c r="S139" s="168"/>
      <c r="T139" s="168"/>
      <c r="U139" s="168"/>
      <c r="V139" s="168"/>
      <c r="W139" s="168"/>
      <c r="X139" s="168"/>
      <c r="Y139" s="168"/>
      <c r="Z139" s="148"/>
    </row>
    <row r="140" spans="1:26" ht="15.75" hidden="1" customHeight="1" x14ac:dyDescent="0.15">
      <c r="A140" s="123"/>
      <c r="B140" s="123"/>
      <c r="C140" s="148"/>
      <c r="D140" s="148"/>
      <c r="E140" s="148"/>
      <c r="F140" s="148"/>
      <c r="G140" s="148"/>
      <c r="H140" s="148"/>
      <c r="I140" s="168"/>
      <c r="J140" s="168"/>
      <c r="K140" s="168"/>
      <c r="L140" s="168"/>
      <c r="M140" s="168"/>
      <c r="N140" s="168"/>
      <c r="O140" s="168"/>
      <c r="P140" s="168"/>
      <c r="Q140" s="188"/>
      <c r="R140" s="168"/>
      <c r="S140" s="168"/>
      <c r="T140" s="168"/>
      <c r="U140" s="168"/>
      <c r="V140" s="168"/>
      <c r="W140" s="168"/>
      <c r="X140" s="168"/>
      <c r="Y140" s="168"/>
      <c r="Z140" s="148"/>
    </row>
    <row r="141" spans="1:26" ht="15.75" hidden="1" customHeight="1" x14ac:dyDescent="0.15">
      <c r="A141" s="123"/>
      <c r="B141" s="123"/>
      <c r="C141" s="148"/>
      <c r="D141" s="148"/>
      <c r="E141" s="148"/>
      <c r="F141" s="148"/>
      <c r="G141" s="148"/>
      <c r="H141" s="148"/>
      <c r="I141" s="168"/>
      <c r="J141" s="168"/>
      <c r="K141" s="168"/>
      <c r="L141" s="168"/>
      <c r="M141" s="168"/>
      <c r="N141" s="168"/>
      <c r="O141" s="168"/>
      <c r="P141" s="168"/>
      <c r="Q141" s="188"/>
      <c r="R141" s="168"/>
      <c r="S141" s="168"/>
      <c r="T141" s="168"/>
      <c r="U141" s="168"/>
      <c r="V141" s="168"/>
      <c r="W141" s="168"/>
      <c r="X141" s="168"/>
      <c r="Y141" s="168"/>
      <c r="Z141" s="148"/>
    </row>
    <row r="142" spans="1:26" ht="15.75" hidden="1" customHeight="1" x14ac:dyDescent="0.15">
      <c r="A142" s="123"/>
      <c r="B142" s="123"/>
      <c r="C142" s="148"/>
      <c r="D142" s="148"/>
      <c r="E142" s="148"/>
      <c r="F142" s="148"/>
      <c r="G142" s="148"/>
      <c r="H142" s="148"/>
      <c r="I142" s="168"/>
      <c r="J142" s="168"/>
      <c r="K142" s="168"/>
      <c r="L142" s="168"/>
      <c r="M142" s="168"/>
      <c r="N142" s="168"/>
      <c r="O142" s="168"/>
      <c r="P142" s="168"/>
      <c r="Q142" s="188"/>
      <c r="R142" s="168"/>
      <c r="S142" s="168"/>
      <c r="T142" s="168"/>
      <c r="U142" s="168"/>
      <c r="V142" s="168"/>
      <c r="W142" s="168"/>
      <c r="X142" s="168"/>
      <c r="Y142" s="168"/>
      <c r="Z142" s="148"/>
    </row>
    <row r="143" spans="1:26" ht="15.75" hidden="1" customHeight="1" x14ac:dyDescent="0.15">
      <c r="A143" s="123"/>
      <c r="B143" s="123"/>
      <c r="C143" s="148"/>
      <c r="D143" s="148"/>
      <c r="E143" s="148"/>
      <c r="F143" s="148"/>
      <c r="G143" s="148"/>
      <c r="H143" s="148"/>
      <c r="I143" s="168"/>
      <c r="J143" s="168"/>
      <c r="K143" s="168"/>
      <c r="L143" s="168"/>
      <c r="M143" s="168"/>
      <c r="N143" s="168"/>
      <c r="O143" s="168"/>
      <c r="P143" s="168"/>
      <c r="Q143" s="188"/>
      <c r="R143" s="168"/>
      <c r="S143" s="168"/>
      <c r="T143" s="168"/>
      <c r="U143" s="168"/>
      <c r="V143" s="168"/>
      <c r="W143" s="168"/>
      <c r="X143" s="168"/>
      <c r="Y143" s="168"/>
      <c r="Z143" s="148"/>
    </row>
    <row r="144" spans="1:26" ht="15.75" hidden="1" customHeight="1" x14ac:dyDescent="0.15">
      <c r="A144" s="123"/>
      <c r="B144" s="123"/>
      <c r="C144" s="148"/>
      <c r="D144" s="148"/>
      <c r="E144" s="148"/>
      <c r="F144" s="148"/>
      <c r="G144" s="148"/>
      <c r="H144" s="148"/>
      <c r="I144" s="168"/>
      <c r="J144" s="168"/>
      <c r="K144" s="168"/>
      <c r="L144" s="168"/>
      <c r="M144" s="168"/>
      <c r="N144" s="168"/>
      <c r="O144" s="168"/>
      <c r="P144" s="168"/>
      <c r="Q144" s="188"/>
      <c r="R144" s="168"/>
      <c r="S144" s="168"/>
      <c r="T144" s="168"/>
      <c r="U144" s="168"/>
      <c r="V144" s="168"/>
      <c r="W144" s="168"/>
      <c r="X144" s="168"/>
      <c r="Y144" s="168"/>
      <c r="Z144" s="148"/>
    </row>
    <row r="145" spans="1:26" ht="15.75" hidden="1" customHeight="1" x14ac:dyDescent="0.15">
      <c r="A145" s="123"/>
      <c r="B145" s="123"/>
      <c r="C145" s="148"/>
      <c r="D145" s="148"/>
      <c r="E145" s="148"/>
      <c r="F145" s="148"/>
      <c r="G145" s="148"/>
      <c r="H145" s="148"/>
      <c r="I145" s="168"/>
      <c r="J145" s="168"/>
      <c r="K145" s="168"/>
      <c r="L145" s="168"/>
      <c r="M145" s="168"/>
      <c r="N145" s="168"/>
      <c r="O145" s="168"/>
      <c r="P145" s="168"/>
      <c r="Q145" s="188"/>
      <c r="R145" s="168"/>
      <c r="S145" s="168"/>
      <c r="T145" s="168"/>
      <c r="U145" s="168"/>
      <c r="V145" s="168"/>
      <c r="W145" s="168"/>
      <c r="X145" s="168"/>
      <c r="Y145" s="168"/>
      <c r="Z145" s="148"/>
    </row>
    <row r="146" spans="1:26" ht="15.75" hidden="1" customHeight="1" x14ac:dyDescent="0.15">
      <c r="A146" s="123"/>
      <c r="B146" s="123"/>
      <c r="C146" s="148"/>
      <c r="D146" s="148"/>
      <c r="E146" s="148"/>
      <c r="F146" s="148"/>
      <c r="G146" s="148"/>
      <c r="H146" s="148"/>
      <c r="I146" s="168"/>
      <c r="J146" s="168"/>
      <c r="K146" s="168"/>
      <c r="L146" s="168"/>
      <c r="M146" s="168"/>
      <c r="N146" s="168"/>
      <c r="O146" s="168"/>
      <c r="P146" s="168"/>
      <c r="Q146" s="188"/>
      <c r="R146" s="168"/>
      <c r="S146" s="168"/>
      <c r="T146" s="168"/>
      <c r="U146" s="168"/>
      <c r="V146" s="168"/>
      <c r="W146" s="168"/>
      <c r="X146" s="168"/>
      <c r="Y146" s="168"/>
      <c r="Z146" s="148"/>
    </row>
    <row r="147" spans="1:26" ht="15.75" hidden="1" customHeight="1" x14ac:dyDescent="0.15">
      <c r="A147" s="123"/>
      <c r="B147" s="123"/>
      <c r="C147" s="148"/>
      <c r="D147" s="148"/>
      <c r="E147" s="148"/>
      <c r="F147" s="148"/>
      <c r="G147" s="148"/>
      <c r="H147" s="148"/>
      <c r="I147" s="168"/>
      <c r="J147" s="168"/>
      <c r="K147" s="168"/>
      <c r="L147" s="168"/>
      <c r="M147" s="168"/>
      <c r="N147" s="168"/>
      <c r="O147" s="168"/>
      <c r="P147" s="168"/>
      <c r="Q147" s="188"/>
      <c r="R147" s="168"/>
      <c r="S147" s="168"/>
      <c r="T147" s="168"/>
      <c r="U147" s="168"/>
      <c r="V147" s="168"/>
      <c r="W147" s="168"/>
      <c r="X147" s="168"/>
      <c r="Y147" s="168"/>
      <c r="Z147" s="148"/>
    </row>
    <row r="148" spans="1:26" ht="15.75" hidden="1" customHeight="1" x14ac:dyDescent="0.15">
      <c r="A148" s="123"/>
      <c r="B148" s="123"/>
      <c r="C148" s="148"/>
      <c r="D148" s="148"/>
      <c r="E148" s="148"/>
      <c r="F148" s="148"/>
      <c r="G148" s="148"/>
      <c r="H148" s="148"/>
      <c r="I148" s="168"/>
      <c r="J148" s="168"/>
      <c r="K148" s="168"/>
      <c r="L148" s="168"/>
      <c r="M148" s="168"/>
      <c r="N148" s="168"/>
      <c r="O148" s="168"/>
      <c r="P148" s="168"/>
      <c r="Q148" s="188"/>
      <c r="R148" s="168"/>
      <c r="S148" s="168"/>
      <c r="T148" s="168"/>
      <c r="U148" s="168"/>
      <c r="V148" s="168"/>
      <c r="W148" s="168"/>
      <c r="X148" s="168"/>
      <c r="Y148" s="168"/>
      <c r="Z148" s="148"/>
    </row>
    <row r="149" spans="1:26" ht="20.100000000000001" customHeight="1" x14ac:dyDescent="0.15">
      <c r="A149" s="123"/>
      <c r="B149" s="123"/>
      <c r="C149" s="148"/>
      <c r="D149" s="148"/>
      <c r="E149" s="148"/>
      <c r="F149" s="148"/>
      <c r="G149" s="148"/>
      <c r="H149" s="148"/>
      <c r="I149" s="168"/>
      <c r="J149" s="148"/>
      <c r="K149" s="148"/>
      <c r="L149" s="148"/>
      <c r="M149" s="148"/>
      <c r="N149" s="148"/>
      <c r="O149" s="148"/>
      <c r="P149" s="148"/>
      <c r="Q149" s="189"/>
      <c r="R149" s="148"/>
      <c r="S149" s="148"/>
      <c r="T149" s="148"/>
      <c r="U149" s="148"/>
      <c r="V149" s="148"/>
      <c r="W149" s="148"/>
      <c r="X149" s="148"/>
      <c r="Y149" s="148"/>
      <c r="Z149" s="148"/>
    </row>
    <row r="150" spans="1:26" ht="20.100000000000001" customHeight="1" x14ac:dyDescent="0.15">
      <c r="A150" s="123"/>
      <c r="B150" s="123"/>
      <c r="C150" s="135" t="s">
        <v>46</v>
      </c>
      <c r="D150" s="136"/>
      <c r="E150" s="136"/>
      <c r="F150" s="136"/>
      <c r="G150" s="136"/>
      <c r="H150" s="137"/>
      <c r="I150" s="169"/>
      <c r="K150" s="169"/>
    </row>
    <row r="151" spans="1:26" ht="20.100000000000001" customHeight="1" x14ac:dyDescent="0.15">
      <c r="A151" s="123"/>
      <c r="B151" s="123"/>
      <c r="C151" s="138"/>
      <c r="D151" s="139"/>
      <c r="E151" s="139"/>
      <c r="F151" s="139"/>
      <c r="G151" s="139"/>
      <c r="H151" s="139"/>
      <c r="I151" s="140"/>
      <c r="J151" s="140"/>
      <c r="K151" s="140"/>
      <c r="L151" s="140"/>
      <c r="M151" s="140"/>
      <c r="N151" s="140"/>
      <c r="O151" s="140"/>
      <c r="P151" s="140"/>
      <c r="Q151" s="140"/>
      <c r="R151" s="140"/>
      <c r="S151" s="140"/>
      <c r="T151" s="140"/>
      <c r="U151" s="140"/>
      <c r="V151" s="140"/>
      <c r="W151" s="140"/>
      <c r="X151" s="140"/>
      <c r="Y151" s="140"/>
      <c r="Z151" s="141"/>
    </row>
    <row r="152" spans="1:26" ht="20.100000000000001" customHeight="1" x14ac:dyDescent="0.15">
      <c r="A152" s="123"/>
      <c r="B152" s="123"/>
      <c r="C152" s="138"/>
      <c r="D152" s="190" t="s">
        <v>47</v>
      </c>
      <c r="E152" s="170"/>
      <c r="F152" s="170"/>
      <c r="G152" s="170"/>
      <c r="H152" s="170"/>
      <c r="I152" s="170"/>
      <c r="J152" s="170"/>
      <c r="K152" s="170"/>
      <c r="L152" s="170"/>
      <c r="M152" s="170"/>
      <c r="N152" s="170"/>
      <c r="O152" s="170"/>
      <c r="P152" s="170"/>
      <c r="Q152" s="170"/>
      <c r="R152" s="170"/>
      <c r="S152" s="170"/>
      <c r="T152" s="170"/>
      <c r="U152" s="170"/>
      <c r="V152" s="170"/>
      <c r="W152" s="170"/>
      <c r="X152" s="149"/>
      <c r="Y152" s="148"/>
      <c r="Z152" s="147"/>
    </row>
    <row r="153" spans="1:26" ht="20.100000000000001" customHeight="1" x14ac:dyDescent="0.15">
      <c r="A153" s="123">
        <f>IFERROR(IF(AND($I153&lt;&gt;"しない", $I153&lt;&gt;"する"),1001,0),3)</f>
        <v>0</v>
      </c>
      <c r="B153" s="123"/>
      <c r="C153" s="142"/>
      <c r="D153" s="143">
        <v>1</v>
      </c>
      <c r="E153" s="148" t="s">
        <v>48</v>
      </c>
      <c r="F153" s="148"/>
      <c r="G153" s="148"/>
      <c r="H153" s="148"/>
      <c r="I153" s="34" t="s">
        <v>49</v>
      </c>
      <c r="J153" s="47"/>
      <c r="K153" s="47"/>
      <c r="L153" s="47"/>
      <c r="M153" s="47"/>
      <c r="N153" s="148"/>
      <c r="O153" s="148"/>
      <c r="P153" s="148"/>
      <c r="Q153" s="148"/>
      <c r="R153" s="148"/>
      <c r="S153" s="148"/>
      <c r="T153" s="148"/>
      <c r="U153" s="148"/>
      <c r="Z153" s="191"/>
    </row>
    <row r="154" spans="1:26" ht="20.100000000000001" customHeight="1" x14ac:dyDescent="0.15">
      <c r="A154" s="123"/>
      <c r="B154" s="123"/>
      <c r="C154" s="151"/>
      <c r="D154" s="148"/>
      <c r="E154" s="148"/>
      <c r="F154" s="148"/>
      <c r="G154" s="148"/>
      <c r="H154" s="148"/>
      <c r="I154" s="192"/>
      <c r="J154" s="150" t="s">
        <v>4</v>
      </c>
      <c r="K154" s="150"/>
      <c r="L154" s="150"/>
      <c r="M154" s="150"/>
      <c r="N154" s="150"/>
      <c r="O154" s="150"/>
      <c r="P154" s="150"/>
      <c r="Q154" s="150"/>
      <c r="R154" s="150"/>
      <c r="S154" s="150"/>
      <c r="T154" s="150"/>
      <c r="U154" s="148"/>
      <c r="Z154" s="191"/>
    </row>
    <row r="155" spans="1:26" ht="20.100000000000001" customHeight="1" x14ac:dyDescent="0.15">
      <c r="A155" s="123">
        <f>IFERROR(IF(AND($I153="する",OR(TRIM($I155)="", NOT(OR(IFERROR(SEARCH(" ",$I155),0)&gt;0, IFERROR(SEARCH("　",$I155),0)&gt;0)))),1001,0),3)</f>
        <v>0</v>
      </c>
      <c r="B155" s="123"/>
      <c r="C155" s="142"/>
      <c r="D155" s="143">
        <v>2</v>
      </c>
      <c r="E155" s="118" t="s">
        <v>42</v>
      </c>
      <c r="I155" s="34"/>
      <c r="J155" s="34"/>
      <c r="K155" s="34"/>
      <c r="L155" s="34"/>
      <c r="M155" s="34"/>
      <c r="N155" s="34"/>
      <c r="O155" s="34"/>
      <c r="P155" s="34"/>
      <c r="Q155" s="34"/>
      <c r="R155" s="34"/>
      <c r="S155" s="34"/>
      <c r="T155" s="34"/>
      <c r="U155" s="34"/>
      <c r="V155" s="34"/>
      <c r="W155" s="34"/>
      <c r="X155" s="34"/>
      <c r="Y155" s="34"/>
      <c r="Z155" s="147"/>
    </row>
    <row r="156" spans="1:26" ht="20.100000000000001" customHeight="1" x14ac:dyDescent="0.15">
      <c r="A156" s="123"/>
      <c r="B156" s="123"/>
      <c r="C156" s="142"/>
      <c r="D156" s="143"/>
      <c r="E156" s="148"/>
      <c r="F156" s="148"/>
      <c r="G156" s="148"/>
      <c r="H156" s="148"/>
      <c r="I156" s="154"/>
      <c r="J156" s="150" t="s">
        <v>21</v>
      </c>
      <c r="K156" s="150"/>
      <c r="L156" s="150"/>
      <c r="M156" s="150"/>
      <c r="N156" s="150"/>
      <c r="O156" s="150"/>
      <c r="P156" s="150"/>
      <c r="Q156" s="150"/>
      <c r="R156" s="150"/>
      <c r="S156" s="150"/>
      <c r="T156" s="150"/>
      <c r="U156" s="150"/>
      <c r="V156" s="150"/>
      <c r="W156" s="150"/>
      <c r="X156" s="150"/>
      <c r="Y156" s="150"/>
      <c r="Z156" s="147"/>
    </row>
    <row r="157" spans="1:26" ht="20.100000000000001" customHeight="1" x14ac:dyDescent="0.15">
      <c r="A157" s="123">
        <f>IFERROR(IF(AND($I153="する",OR(TRIM($I157)="", NOT(OR(IFERROR(SEARCH(" ",$I157),0)&gt;0, IFERROR(SEARCH("　",$I157),0)&gt;0)))),1001,0),3)</f>
        <v>0</v>
      </c>
      <c r="B157" s="123"/>
      <c r="C157" s="142"/>
      <c r="D157" s="143">
        <v>3</v>
      </c>
      <c r="E157" s="118" t="s">
        <v>43</v>
      </c>
      <c r="I157" s="34"/>
      <c r="J157" s="34"/>
      <c r="K157" s="34"/>
      <c r="L157" s="34"/>
      <c r="M157" s="34"/>
      <c r="N157" s="34"/>
      <c r="O157" s="34"/>
      <c r="P157" s="34"/>
      <c r="Q157" s="34"/>
      <c r="R157" s="34"/>
      <c r="S157" s="34"/>
      <c r="T157" s="34"/>
      <c r="U157" s="34"/>
      <c r="V157" s="34"/>
      <c r="W157" s="34"/>
      <c r="X157" s="34"/>
      <c r="Y157" s="34"/>
      <c r="Z157" s="147"/>
    </row>
    <row r="158" spans="1:26" ht="20.100000000000001" customHeight="1" x14ac:dyDescent="0.15">
      <c r="A158" s="123"/>
      <c r="B158" s="123"/>
      <c r="C158" s="151"/>
      <c r="D158" s="148"/>
      <c r="E158" s="148"/>
      <c r="F158" s="148"/>
      <c r="G158" s="148"/>
      <c r="H158" s="148"/>
      <c r="I158" s="154"/>
      <c r="J158" s="150" t="s">
        <v>23</v>
      </c>
      <c r="K158" s="150"/>
      <c r="L158" s="150"/>
      <c r="M158" s="150"/>
      <c r="N158" s="150"/>
      <c r="O158" s="150"/>
      <c r="P158" s="150"/>
      <c r="Q158" s="150"/>
      <c r="R158" s="150"/>
      <c r="S158" s="150"/>
      <c r="T158" s="150"/>
      <c r="U158" s="150"/>
      <c r="V158" s="150"/>
      <c r="W158" s="150"/>
      <c r="X158" s="150"/>
      <c r="Y158" s="150"/>
      <c r="Z158" s="147"/>
    </row>
    <row r="159" spans="1:26" ht="20.100000000000001" customHeight="1" x14ac:dyDescent="0.15">
      <c r="A159" s="123">
        <f>IFERROR(IF(AND($I153="する",OR(TRIM($I159)="", LEN($I159)&lt;&gt;8, NOT(ISNUMBER(VALUE($I159))), IFERROR(SEARCH("-", $I159),0)&gt;0)),1001,0),3)</f>
        <v>0</v>
      </c>
      <c r="B159" s="123"/>
      <c r="C159" s="142"/>
      <c r="D159" s="143">
        <v>4</v>
      </c>
      <c r="E159" s="118" t="s">
        <v>50</v>
      </c>
      <c r="I159" s="34"/>
      <c r="J159" s="34"/>
      <c r="K159" s="34"/>
      <c r="L159" s="34"/>
      <c r="M159" s="34"/>
      <c r="N159" s="148"/>
      <c r="O159" s="148"/>
      <c r="P159" s="148"/>
      <c r="Q159" s="148"/>
      <c r="R159" s="148"/>
      <c r="S159" s="148"/>
      <c r="T159" s="148"/>
      <c r="U159" s="148"/>
      <c r="V159" s="148"/>
      <c r="W159" s="148"/>
      <c r="X159" s="148"/>
      <c r="Y159" s="148"/>
      <c r="Z159" s="147"/>
    </row>
    <row r="160" spans="1:26" ht="20.100000000000001" customHeight="1" x14ac:dyDescent="0.15">
      <c r="A160" s="123"/>
      <c r="B160" s="123"/>
      <c r="C160" s="151"/>
      <c r="D160" s="148"/>
      <c r="E160" s="148"/>
      <c r="F160" s="148"/>
      <c r="G160" s="148"/>
      <c r="H160" s="148"/>
      <c r="I160" s="145"/>
      <c r="J160" s="150" t="s">
        <v>57</v>
      </c>
      <c r="K160" s="149"/>
      <c r="L160" s="149"/>
      <c r="M160" s="149"/>
      <c r="N160" s="149"/>
      <c r="O160" s="149"/>
      <c r="P160" s="149"/>
      <c r="Q160" s="149"/>
      <c r="R160" s="149"/>
      <c r="S160" s="149"/>
      <c r="T160" s="149"/>
      <c r="U160" s="149"/>
      <c r="V160" s="149"/>
      <c r="W160" s="149"/>
      <c r="X160" s="149"/>
      <c r="Y160" s="149"/>
      <c r="Z160" s="147"/>
    </row>
    <row r="161" spans="1:27" ht="20.100000000000001" customHeight="1" x14ac:dyDescent="0.15">
      <c r="A161" s="123">
        <f>IFERROR(IF(AND($I153="する",TRIM($I161)=""),1001,0),3)</f>
        <v>0</v>
      </c>
      <c r="B161" s="123"/>
      <c r="C161" s="142"/>
      <c r="D161" s="143">
        <v>5</v>
      </c>
      <c r="E161" s="118" t="s">
        <v>13</v>
      </c>
      <c r="I161" s="30"/>
      <c r="J161" s="31"/>
      <c r="K161" s="31"/>
      <c r="L161" s="31"/>
      <c r="M161" s="31"/>
      <c r="N161" s="148"/>
      <c r="O161" s="148"/>
      <c r="P161" s="148"/>
      <c r="Q161" s="148"/>
      <c r="R161" s="148"/>
      <c r="S161" s="148"/>
      <c r="T161" s="148"/>
      <c r="U161" s="148"/>
      <c r="V161" s="148"/>
      <c r="W161" s="148"/>
      <c r="X161" s="148"/>
      <c r="Y161" s="148"/>
      <c r="Z161" s="147"/>
    </row>
    <row r="162" spans="1:27" ht="20.100000000000001" customHeight="1" x14ac:dyDescent="0.15">
      <c r="A162" s="123"/>
      <c r="B162" s="123"/>
      <c r="C162" s="142"/>
      <c r="D162" s="143"/>
      <c r="E162" s="148"/>
      <c r="F162" s="148"/>
      <c r="G162" s="148"/>
      <c r="H162" s="148"/>
      <c r="I162" s="145"/>
      <c r="J162" s="150" t="s">
        <v>64</v>
      </c>
      <c r="K162" s="149"/>
      <c r="L162" s="149"/>
      <c r="M162" s="149"/>
      <c r="N162" s="149"/>
      <c r="O162" s="149"/>
      <c r="P162" s="149"/>
      <c r="Q162" s="149"/>
      <c r="R162" s="149"/>
      <c r="S162" s="149"/>
      <c r="T162" s="149"/>
      <c r="U162" s="149"/>
      <c r="V162" s="149"/>
      <c r="W162" s="149"/>
      <c r="X162" s="149"/>
      <c r="Y162" s="149"/>
      <c r="Z162" s="147"/>
    </row>
    <row r="163" spans="1:27" ht="20.100000000000001" customHeight="1" x14ac:dyDescent="0.15">
      <c r="A163" s="123">
        <f>IFERROR(IF(AND($I153="する",AND($I163&lt;&gt;"", OR(ISERROR(FIND("@"&amp;LEFT($I163,3)&amp;"@", 都道府県3))=FALSE, ISERROR(FIND("@"&amp;LEFT($I163,4)&amp;"@",都道府県4))=FALSE))=FALSE),1001,0),3)</f>
        <v>0</v>
      </c>
      <c r="B163" s="123"/>
      <c r="C163" s="142"/>
      <c r="D163" s="143">
        <v>6</v>
      </c>
      <c r="E163" s="118" t="s">
        <v>14</v>
      </c>
      <c r="I163" s="32"/>
      <c r="J163" s="32"/>
      <c r="K163" s="32"/>
      <c r="L163" s="32"/>
      <c r="M163" s="32"/>
      <c r="N163" s="32"/>
      <c r="O163" s="32"/>
      <c r="P163" s="32"/>
      <c r="Q163" s="33"/>
      <c r="R163" s="32"/>
      <c r="S163" s="32"/>
      <c r="T163" s="32"/>
      <c r="U163" s="32"/>
      <c r="V163" s="32"/>
      <c r="W163" s="32"/>
      <c r="X163" s="32"/>
      <c r="Y163" s="32"/>
      <c r="Z163" s="147"/>
    </row>
    <row r="164" spans="1:27" ht="20.100000000000001" customHeight="1" x14ac:dyDescent="0.15">
      <c r="A164" s="123"/>
      <c r="B164" s="123"/>
      <c r="C164" s="142"/>
      <c r="D164" s="143"/>
      <c r="E164" s="148"/>
      <c r="F164" s="148"/>
      <c r="G164" s="148"/>
      <c r="H164" s="148"/>
      <c r="I164" s="145"/>
      <c r="J164" s="150" t="s">
        <v>15</v>
      </c>
      <c r="K164" s="149"/>
      <c r="L164" s="149"/>
      <c r="M164" s="149"/>
      <c r="N164" s="149"/>
      <c r="O164" s="149"/>
      <c r="P164" s="149"/>
      <c r="Q164" s="149"/>
      <c r="R164" s="149"/>
      <c r="S164" s="149"/>
      <c r="T164" s="149"/>
      <c r="U164" s="149"/>
      <c r="V164" s="149"/>
      <c r="W164" s="149"/>
      <c r="X164" s="149"/>
      <c r="Y164" s="149"/>
      <c r="Z164" s="147"/>
    </row>
    <row r="165" spans="1:27" ht="20.100000000000001" customHeight="1" x14ac:dyDescent="0.15">
      <c r="A165" s="123">
        <f>IFERROR(IF(AND($I153="する",NOT(AND(TRIM($I165)&lt;&gt;"",ISNUMBER(VALUE(SUBSTITUTE($I165,"-",""))),IFERROR(SEARCH("-",$I165),0)&gt;0))),1001,0),3)</f>
        <v>0</v>
      </c>
      <c r="B165" s="123"/>
      <c r="C165" s="142"/>
      <c r="D165" s="143">
        <v>7</v>
      </c>
      <c r="E165" s="118" t="s">
        <v>24</v>
      </c>
      <c r="I165" s="34"/>
      <c r="J165" s="34"/>
      <c r="K165" s="34"/>
      <c r="L165" s="34"/>
      <c r="M165" s="34"/>
      <c r="Y165" s="149"/>
      <c r="Z165" s="147"/>
    </row>
    <row r="166" spans="1:27" ht="20.100000000000001" customHeight="1" x14ac:dyDescent="0.15">
      <c r="A166" s="123"/>
      <c r="B166" s="123"/>
      <c r="C166" s="151"/>
      <c r="D166" s="148"/>
      <c r="E166" s="148"/>
      <c r="F166" s="148"/>
      <c r="G166" s="148"/>
      <c r="H166" s="148"/>
      <c r="I166" s="145"/>
      <c r="J166" s="150" t="s">
        <v>27</v>
      </c>
      <c r="K166" s="149"/>
      <c r="L166" s="149"/>
      <c r="M166" s="149"/>
      <c r="N166" s="149"/>
      <c r="O166" s="149"/>
      <c r="P166" s="149"/>
      <c r="Q166" s="149"/>
      <c r="R166" s="149"/>
      <c r="S166" s="149"/>
      <c r="T166" s="149"/>
      <c r="U166" s="149"/>
      <c r="V166" s="149"/>
      <c r="W166" s="149"/>
      <c r="X166" s="149"/>
      <c r="Y166" s="149"/>
      <c r="Z166" s="147"/>
    </row>
    <row r="167" spans="1:27" ht="20.100000000000001" customHeight="1" x14ac:dyDescent="0.15">
      <c r="A167" s="123">
        <f>IFERROR(IF(AND($I153="する",AND(TRIM($I167)&lt;&gt;"",NOT(AND(ISNUMBER(VALUE(SUBSTITUTE($I167,"-",""))),IFERROR(SEARCH("-",$I167),0)&gt;0)))),1001,0),3)</f>
        <v>0</v>
      </c>
      <c r="B167" s="123"/>
      <c r="C167" s="142"/>
      <c r="D167" s="143">
        <v>8</v>
      </c>
      <c r="E167" s="118" t="s">
        <v>28</v>
      </c>
      <c r="I167" s="34"/>
      <c r="J167" s="34"/>
      <c r="K167" s="34"/>
      <c r="L167" s="34"/>
      <c r="M167" s="34"/>
      <c r="N167" s="149"/>
      <c r="O167" s="149"/>
      <c r="P167" s="149"/>
      <c r="Q167" s="149"/>
      <c r="R167" s="149"/>
      <c r="S167" s="149"/>
      <c r="T167" s="149"/>
      <c r="U167" s="149"/>
      <c r="V167" s="149"/>
      <c r="W167" s="149"/>
      <c r="X167" s="149"/>
      <c r="Y167" s="149"/>
      <c r="Z167" s="147"/>
    </row>
    <row r="168" spans="1:27" ht="20.100000000000001" customHeight="1" x14ac:dyDescent="0.15">
      <c r="A168" s="123"/>
      <c r="B168" s="123"/>
      <c r="C168" s="151"/>
      <c r="D168" s="148"/>
      <c r="E168" s="148"/>
      <c r="F168" s="148"/>
      <c r="G168" s="148"/>
      <c r="H168" s="148"/>
      <c r="I168" s="145"/>
      <c r="J168" s="150" t="s">
        <v>27</v>
      </c>
      <c r="K168" s="149"/>
      <c r="L168" s="149"/>
      <c r="M168" s="149"/>
      <c r="N168" s="149"/>
      <c r="O168" s="149"/>
      <c r="P168" s="149"/>
      <c r="Q168" s="149"/>
      <c r="R168" s="149"/>
      <c r="S168" s="149"/>
      <c r="T168" s="149"/>
      <c r="U168" s="149"/>
      <c r="V168" s="149"/>
      <c r="W168" s="149"/>
      <c r="X168" s="149"/>
      <c r="Y168" s="149"/>
      <c r="Z168" s="147"/>
    </row>
    <row r="169" spans="1:27" ht="20.100000000000001" customHeight="1" x14ac:dyDescent="0.15">
      <c r="A169" s="123">
        <f>IFERROR(IF(OR(AND($I153="する", NOT(IFERROR(SEARCH("@",$I169),0)&gt;0))),1001,0),3)</f>
        <v>0</v>
      </c>
      <c r="B169" s="123"/>
      <c r="C169" s="142"/>
      <c r="D169" s="143">
        <v>9</v>
      </c>
      <c r="E169" s="118" t="s">
        <v>29</v>
      </c>
      <c r="I169" s="34"/>
      <c r="J169" s="34"/>
      <c r="K169" s="34"/>
      <c r="L169" s="34"/>
      <c r="M169" s="34"/>
      <c r="N169" s="34"/>
      <c r="O169" s="34"/>
      <c r="P169" s="34"/>
      <c r="Q169" s="44"/>
      <c r="R169" s="34"/>
      <c r="S169" s="34"/>
      <c r="T169" s="34"/>
      <c r="U169" s="34"/>
      <c r="V169" s="34"/>
      <c r="W169" s="34"/>
      <c r="X169" s="34"/>
      <c r="Y169" s="34"/>
      <c r="Z169" s="147"/>
    </row>
    <row r="170" spans="1:27" ht="20.100000000000001" customHeight="1" x14ac:dyDescent="0.15">
      <c r="A170" s="123"/>
      <c r="B170" s="123"/>
      <c r="C170" s="151"/>
      <c r="D170" s="148"/>
      <c r="E170" s="148"/>
      <c r="F170" s="148"/>
      <c r="G170" s="148"/>
      <c r="H170" s="148"/>
      <c r="I170" s="145"/>
      <c r="J170" s="156" t="s">
        <v>62</v>
      </c>
      <c r="K170" s="173"/>
      <c r="L170" s="149"/>
      <c r="M170" s="149"/>
      <c r="N170" s="149"/>
      <c r="O170" s="149"/>
      <c r="P170" s="149"/>
      <c r="Q170" s="174"/>
      <c r="R170" s="149"/>
      <c r="S170" s="149"/>
      <c r="T170" s="149"/>
      <c r="U170" s="149"/>
      <c r="V170" s="149"/>
      <c r="W170" s="149"/>
      <c r="X170" s="149"/>
      <c r="Y170" s="149"/>
      <c r="Z170" s="147"/>
    </row>
    <row r="171" spans="1:27" ht="20.100000000000001" customHeight="1" x14ac:dyDescent="0.15">
      <c r="A171" s="123"/>
      <c r="B171" s="123"/>
      <c r="C171" s="162"/>
      <c r="D171" s="163"/>
      <c r="E171" s="163"/>
      <c r="F171" s="163"/>
      <c r="G171" s="163"/>
      <c r="H171" s="163"/>
      <c r="I171" s="164"/>
      <c r="J171" s="164"/>
      <c r="K171" s="165"/>
      <c r="L171" s="164"/>
      <c r="M171" s="164"/>
      <c r="N171" s="164"/>
      <c r="O171" s="164"/>
      <c r="P171" s="164"/>
      <c r="Q171" s="164"/>
      <c r="R171" s="164"/>
      <c r="S171" s="164"/>
      <c r="T171" s="164"/>
      <c r="U171" s="164"/>
      <c r="V171" s="164"/>
      <c r="W171" s="164"/>
      <c r="X171" s="164"/>
      <c r="Y171" s="193"/>
      <c r="Z171" s="166"/>
      <c r="AA171" s="180"/>
    </row>
    <row r="172" spans="1:27" ht="20.100000000000001" customHeight="1" x14ac:dyDescent="0.15">
      <c r="A172" s="123"/>
      <c r="B172" s="123"/>
      <c r="C172" s="148"/>
      <c r="D172" s="148"/>
      <c r="E172" s="148"/>
      <c r="F172" s="148"/>
      <c r="G172" s="148"/>
      <c r="H172" s="148"/>
      <c r="I172" s="168"/>
      <c r="J172" s="168"/>
      <c r="K172" s="168"/>
      <c r="L172" s="168"/>
      <c r="M172" s="168"/>
      <c r="N172" s="168"/>
      <c r="O172" s="168"/>
      <c r="P172" s="168"/>
      <c r="Q172" s="168"/>
      <c r="R172" s="168"/>
      <c r="S172" s="168"/>
      <c r="T172" s="168"/>
      <c r="U172" s="168"/>
      <c r="V172" s="168"/>
      <c r="W172" s="168"/>
      <c r="X172" s="168"/>
      <c r="Y172" s="194"/>
      <c r="Z172" s="148"/>
      <c r="AA172" s="180"/>
    </row>
    <row r="173" spans="1:27" ht="20.100000000000001" customHeight="1" x14ac:dyDescent="0.15">
      <c r="A173" s="123"/>
      <c r="B173" s="123"/>
      <c r="C173" s="148"/>
      <c r="D173" s="148"/>
      <c r="E173" s="148"/>
      <c r="F173" s="148"/>
      <c r="G173" s="148"/>
      <c r="H173" s="148"/>
      <c r="I173" s="195"/>
      <c r="J173" s="168"/>
      <c r="K173" s="168"/>
      <c r="L173" s="168"/>
      <c r="M173" s="168"/>
      <c r="N173" s="194"/>
      <c r="O173" s="168"/>
      <c r="P173" s="168"/>
      <c r="Q173" s="168"/>
      <c r="R173" s="194"/>
      <c r="S173" s="168"/>
      <c r="T173" s="168"/>
      <c r="U173" s="168"/>
      <c r="V173" s="168"/>
      <c r="W173" s="168"/>
      <c r="X173" s="168"/>
      <c r="Y173" s="168"/>
      <c r="Z173" s="168"/>
      <c r="AA173" s="168"/>
    </row>
    <row r="174" spans="1:27" ht="20.100000000000001" customHeight="1" x14ac:dyDescent="0.15">
      <c r="A174" s="123"/>
      <c r="B174" s="123"/>
      <c r="C174" s="135" t="s">
        <v>3</v>
      </c>
      <c r="D174" s="136"/>
      <c r="E174" s="136"/>
      <c r="F174" s="136"/>
      <c r="G174" s="136"/>
      <c r="H174" s="137"/>
      <c r="I174" s="196"/>
      <c r="J174" s="197"/>
      <c r="K174" s="197"/>
      <c r="L174" s="197"/>
      <c r="M174" s="197"/>
      <c r="N174" s="197"/>
      <c r="O174" s="197"/>
      <c r="P174" s="197"/>
      <c r="Q174" s="197"/>
      <c r="R174" s="197"/>
      <c r="S174" s="197"/>
      <c r="T174" s="197"/>
      <c r="U174" s="197"/>
      <c r="V174" s="197"/>
      <c r="W174" s="197"/>
      <c r="X174" s="197"/>
      <c r="Y174" s="197"/>
      <c r="Z174" s="197"/>
    </row>
    <row r="175" spans="1:27" ht="20.100000000000001" customHeight="1" x14ac:dyDescent="0.15">
      <c r="A175" s="123"/>
      <c r="B175" s="123"/>
      <c r="C175" s="198"/>
      <c r="D175" s="199"/>
      <c r="E175" s="199"/>
      <c r="F175" s="199"/>
      <c r="G175" s="199"/>
      <c r="H175" s="199"/>
      <c r="Z175" s="191"/>
      <c r="AA175" s="159"/>
    </row>
    <row r="176" spans="1:27" ht="20.100000000000001" customHeight="1" x14ac:dyDescent="0.15">
      <c r="A176" s="123">
        <f>IFERROR(IF(TRIM($I176)="",1001,0),3)</f>
        <v>1001</v>
      </c>
      <c r="B176" s="123"/>
      <c r="C176" s="142"/>
      <c r="D176" s="143">
        <v>1</v>
      </c>
      <c r="E176" s="118" t="s">
        <v>0</v>
      </c>
      <c r="I176" s="52"/>
      <c r="J176" s="52"/>
      <c r="K176" s="52"/>
      <c r="L176" s="52"/>
      <c r="M176" s="52"/>
      <c r="N176" s="148" t="s">
        <v>5</v>
      </c>
      <c r="O176" s="148"/>
      <c r="P176" s="148"/>
      <c r="Q176" s="148"/>
      <c r="R176" s="148"/>
      <c r="S176" s="148"/>
      <c r="T176" s="148"/>
      <c r="U176" s="148"/>
      <c r="V176" s="148"/>
      <c r="W176" s="148"/>
      <c r="X176" s="148"/>
      <c r="Y176" s="148"/>
      <c r="Z176" s="147"/>
    </row>
    <row r="177" spans="1:27" ht="45" customHeight="1" x14ac:dyDescent="0.15">
      <c r="A177" s="123"/>
      <c r="B177" s="123"/>
      <c r="C177" s="151"/>
      <c r="D177" s="148"/>
      <c r="E177" s="148"/>
      <c r="F177" s="148"/>
      <c r="G177" s="148"/>
      <c r="H177" s="148"/>
      <c r="I177" s="145"/>
      <c r="J177" s="171" t="s">
        <v>61</v>
      </c>
      <c r="K177" s="200"/>
      <c r="L177" s="200"/>
      <c r="M177" s="200"/>
      <c r="N177" s="200"/>
      <c r="O177" s="200"/>
      <c r="P177" s="200"/>
      <c r="Q177" s="200"/>
      <c r="R177" s="200"/>
      <c r="S177" s="200"/>
      <c r="T177" s="200"/>
      <c r="U177" s="200"/>
      <c r="V177" s="200"/>
      <c r="W177" s="200"/>
      <c r="X177" s="200"/>
      <c r="Y177" s="200"/>
      <c r="Z177" s="147"/>
    </row>
    <row r="178" spans="1:27" ht="20.100000000000001" customHeight="1" x14ac:dyDescent="0.15">
      <c r="A178" s="123"/>
      <c r="B178" s="123"/>
      <c r="C178" s="142"/>
      <c r="D178" s="143">
        <f>D176+1</f>
        <v>2</v>
      </c>
      <c r="E178" s="118" t="s">
        <v>66</v>
      </c>
      <c r="I178" s="201"/>
      <c r="J178" s="201"/>
      <c r="K178" s="201"/>
      <c r="L178" s="201"/>
      <c r="M178" s="148"/>
      <c r="N178" s="148"/>
      <c r="O178" s="148"/>
      <c r="P178" s="148"/>
      <c r="Q178" s="148"/>
      <c r="R178" s="148"/>
      <c r="S178" s="148"/>
      <c r="T178" s="148"/>
      <c r="U178" s="148"/>
      <c r="V178" s="148"/>
      <c r="W178" s="148"/>
      <c r="X178" s="148"/>
      <c r="Z178" s="191"/>
    </row>
    <row r="179" spans="1:27" ht="20.100000000000001" customHeight="1" x14ac:dyDescent="0.15">
      <c r="A179" s="123">
        <f>IFERROR(IF(TRIM($I179)="",1001,0),3)</f>
        <v>1001</v>
      </c>
      <c r="B179" s="123"/>
      <c r="C179" s="142"/>
      <c r="E179" s="202" t="s">
        <v>51</v>
      </c>
      <c r="F179" s="203"/>
      <c r="G179" s="203"/>
      <c r="H179" s="204"/>
      <c r="I179" s="56"/>
      <c r="J179" s="57"/>
      <c r="K179" s="57"/>
      <c r="L179" s="57"/>
      <c r="M179" s="58"/>
      <c r="Y179" s="148"/>
      <c r="Z179" s="191"/>
    </row>
    <row r="180" spans="1:27" ht="20.100000000000001" customHeight="1" x14ac:dyDescent="0.15">
      <c r="A180" s="123">
        <f>IFERROR(IF(TRIM($I180)="",1001,0),3)</f>
        <v>1001</v>
      </c>
      <c r="B180" s="123"/>
      <c r="C180" s="142"/>
      <c r="D180" s="143"/>
      <c r="E180" s="205" t="s">
        <v>52</v>
      </c>
      <c r="F180" s="206"/>
      <c r="G180" s="206"/>
      <c r="H180" s="207"/>
      <c r="I180" s="49"/>
      <c r="J180" s="50"/>
      <c r="K180" s="50"/>
      <c r="L180" s="50"/>
      <c r="M180" s="51"/>
      <c r="Y180" s="148"/>
      <c r="Z180" s="191"/>
    </row>
    <row r="181" spans="1:27" ht="20.100000000000001" customHeight="1" x14ac:dyDescent="0.15">
      <c r="A181" s="123">
        <f>IFERROR(IF(TRIM($I181)="",1001,0),3)</f>
        <v>1001</v>
      </c>
      <c r="B181" s="123"/>
      <c r="C181" s="142"/>
      <c r="D181" s="143"/>
      <c r="E181" s="208" t="s">
        <v>53</v>
      </c>
      <c r="F181" s="209"/>
      <c r="G181" s="209"/>
      <c r="H181" s="210"/>
      <c r="I181" s="49"/>
      <c r="J181" s="50"/>
      <c r="K181" s="50"/>
      <c r="L181" s="50"/>
      <c r="M181" s="51"/>
      <c r="Y181" s="148"/>
      <c r="Z181" s="191"/>
    </row>
    <row r="182" spans="1:27" ht="20.100000000000001" customHeight="1" x14ac:dyDescent="0.15">
      <c r="A182" s="123"/>
      <c r="B182" s="123"/>
      <c r="C182" s="142"/>
      <c r="D182" s="143"/>
      <c r="E182" s="205" t="s">
        <v>54</v>
      </c>
      <c r="F182" s="206"/>
      <c r="G182" s="206"/>
      <c r="H182" s="207"/>
      <c r="I182" s="211">
        <f>I179+I180+I181</f>
        <v>0</v>
      </c>
      <c r="J182" s="212"/>
      <c r="K182" s="212"/>
      <c r="L182" s="212"/>
      <c r="M182" s="213"/>
      <c r="Y182" s="148"/>
      <c r="Z182" s="191"/>
    </row>
    <row r="183" spans="1:27" ht="20.100000000000001" customHeight="1" x14ac:dyDescent="0.15">
      <c r="A183" s="123">
        <f>IFERROR(IF(TRIM($I183)="",1001,0),3)</f>
        <v>1001</v>
      </c>
      <c r="B183" s="123"/>
      <c r="C183" s="142"/>
      <c r="D183" s="143"/>
      <c r="E183" s="214" t="s">
        <v>55</v>
      </c>
      <c r="F183" s="215"/>
      <c r="G183" s="215"/>
      <c r="H183" s="216"/>
      <c r="I183" s="53"/>
      <c r="J183" s="54"/>
      <c r="K183" s="54"/>
      <c r="L183" s="54"/>
      <c r="M183" s="55"/>
      <c r="Y183" s="148"/>
      <c r="Z183" s="191"/>
    </row>
    <row r="184" spans="1:27" ht="20.100000000000001" customHeight="1" x14ac:dyDescent="0.15">
      <c r="A184" s="123"/>
      <c r="B184" s="123"/>
      <c r="C184" s="142"/>
      <c r="D184" s="143"/>
      <c r="E184" s="217"/>
      <c r="F184" s="218"/>
      <c r="G184" s="219"/>
      <c r="H184" s="219"/>
      <c r="I184" s="220"/>
      <c r="J184" s="219"/>
      <c r="K184" s="219"/>
      <c r="Y184" s="148"/>
      <c r="Z184" s="191"/>
    </row>
    <row r="185" spans="1:27" ht="20.100000000000001" customHeight="1" x14ac:dyDescent="0.15">
      <c r="A185" s="123"/>
      <c r="B185" s="123"/>
      <c r="C185" s="162"/>
      <c r="D185" s="163"/>
      <c r="E185" s="163"/>
      <c r="F185" s="163"/>
      <c r="G185" s="163"/>
      <c r="H185" s="163"/>
      <c r="I185" s="163"/>
      <c r="J185" s="164"/>
      <c r="K185" s="164"/>
      <c r="L185" s="164"/>
      <c r="M185" s="187"/>
      <c r="N185" s="164"/>
      <c r="O185" s="164"/>
      <c r="P185" s="187"/>
      <c r="Q185" s="164"/>
      <c r="R185" s="164"/>
      <c r="S185" s="164"/>
      <c r="T185" s="164"/>
      <c r="U185" s="164"/>
      <c r="V185" s="164"/>
      <c r="W185" s="164"/>
      <c r="X185" s="164"/>
      <c r="Y185" s="164"/>
      <c r="Z185" s="221"/>
      <c r="AA185" s="151"/>
    </row>
    <row r="186" spans="1:27" ht="20.100000000000001" customHeight="1" x14ac:dyDescent="0.15">
      <c r="A186" s="123"/>
      <c r="B186" s="123"/>
      <c r="C186" s="148"/>
      <c r="D186" s="148"/>
      <c r="E186" s="148"/>
      <c r="F186" s="148"/>
      <c r="G186" s="148"/>
      <c r="H186" s="148"/>
      <c r="I186" s="148"/>
      <c r="J186" s="168"/>
      <c r="K186" s="168"/>
      <c r="L186" s="168"/>
      <c r="M186" s="188"/>
      <c r="N186" s="168"/>
      <c r="O186" s="168"/>
      <c r="P186" s="188"/>
      <c r="Q186" s="168"/>
      <c r="R186" s="168"/>
      <c r="S186" s="168"/>
      <c r="T186" s="168"/>
      <c r="U186" s="168"/>
      <c r="V186" s="168"/>
      <c r="W186" s="168"/>
      <c r="X186" s="168"/>
      <c r="Y186" s="168"/>
      <c r="Z186" s="168"/>
      <c r="AA186" s="168"/>
    </row>
    <row r="187" spans="1:27" ht="20.100000000000001" customHeight="1" x14ac:dyDescent="0.15">
      <c r="A187" s="134"/>
      <c r="B187" s="123"/>
      <c r="C187" s="148"/>
      <c r="D187" s="148"/>
      <c r="E187" s="148"/>
      <c r="F187" s="148"/>
      <c r="G187" s="148"/>
      <c r="H187" s="148"/>
      <c r="I187" s="168"/>
      <c r="J187" s="148"/>
      <c r="K187" s="148"/>
      <c r="L187" s="179"/>
      <c r="M187" s="148"/>
      <c r="N187" s="148"/>
      <c r="O187" s="148"/>
      <c r="P187" s="148"/>
      <c r="Q187" s="148"/>
      <c r="R187" s="148"/>
      <c r="S187" s="148"/>
      <c r="T187" s="148"/>
      <c r="U187" s="148"/>
      <c r="V187" s="148"/>
      <c r="W187" s="148"/>
      <c r="X187" s="148"/>
      <c r="Y187" s="148"/>
      <c r="Z187" s="148"/>
    </row>
    <row r="188" spans="1:27" ht="20.100000000000001" customHeight="1" x14ac:dyDescent="0.15">
      <c r="A188" s="134"/>
      <c r="B188" s="123"/>
      <c r="C188" s="135" t="s">
        <v>8</v>
      </c>
      <c r="D188" s="136"/>
      <c r="E188" s="136"/>
      <c r="F188" s="136"/>
      <c r="G188" s="136"/>
      <c r="H188" s="136"/>
      <c r="I188" s="137"/>
      <c r="L188" s="169"/>
    </row>
    <row r="189" spans="1:27" ht="20.100000000000001" customHeight="1" x14ac:dyDescent="0.15">
      <c r="A189" s="134"/>
      <c r="B189" s="123"/>
      <c r="C189" s="138"/>
      <c r="D189" s="139"/>
      <c r="E189" s="139"/>
      <c r="F189" s="139"/>
      <c r="G189" s="139"/>
      <c r="H189" s="139"/>
      <c r="I189" s="139"/>
      <c r="J189" s="140"/>
      <c r="K189" s="140"/>
      <c r="L189" s="183"/>
      <c r="M189" s="183"/>
      <c r="N189" s="140"/>
      <c r="O189" s="140"/>
      <c r="P189" s="140"/>
      <c r="Q189" s="140"/>
      <c r="R189" s="140"/>
      <c r="S189" s="140"/>
      <c r="T189" s="140"/>
      <c r="U189" s="140"/>
      <c r="V189" s="140"/>
      <c r="W189" s="140"/>
      <c r="X189" s="140"/>
      <c r="Y189" s="140"/>
      <c r="Z189" s="141"/>
    </row>
    <row r="190" spans="1:27" ht="20.100000000000001" hidden="1" customHeight="1" x14ac:dyDescent="0.15">
      <c r="A190" s="134"/>
      <c r="B190" s="123"/>
      <c r="C190" s="138"/>
      <c r="D190" s="139"/>
      <c r="E190" s="139"/>
      <c r="F190" s="139"/>
      <c r="G190" s="139"/>
      <c r="H190" s="139"/>
      <c r="I190" s="139"/>
      <c r="J190" s="148"/>
      <c r="K190" s="148"/>
      <c r="L190" s="179"/>
      <c r="M190" s="179"/>
      <c r="N190" s="148"/>
      <c r="O190" s="148"/>
      <c r="P190" s="148"/>
      <c r="Q190" s="148"/>
      <c r="R190" s="148"/>
      <c r="S190" s="148"/>
      <c r="T190" s="148"/>
      <c r="U190" s="148"/>
      <c r="V190" s="148"/>
      <c r="W190" s="148"/>
      <c r="X190" s="148"/>
      <c r="Y190" s="148"/>
      <c r="Z190" s="147"/>
    </row>
    <row r="191" spans="1:27" ht="20.100000000000001" customHeight="1" x14ac:dyDescent="0.15">
      <c r="A191" s="134"/>
      <c r="B191" s="123"/>
      <c r="C191" s="142"/>
      <c r="D191" s="143">
        <v>1</v>
      </c>
      <c r="E191" s="118" t="s">
        <v>70</v>
      </c>
      <c r="J191" s="149"/>
      <c r="K191" s="149"/>
      <c r="L191" s="186"/>
      <c r="M191" s="149"/>
      <c r="N191" s="149"/>
      <c r="O191" s="186"/>
      <c r="P191" s="149"/>
      <c r="Q191" s="149"/>
      <c r="R191" s="186"/>
      <c r="S191" s="149"/>
      <c r="T191" s="149"/>
      <c r="U191" s="149"/>
      <c r="V191" s="149"/>
      <c r="W191" s="149"/>
      <c r="X191" s="149"/>
      <c r="Y191" s="149"/>
      <c r="Z191" s="147"/>
    </row>
    <row r="192" spans="1:27" ht="39.950000000000003" customHeight="1" x14ac:dyDescent="0.15">
      <c r="A192" s="134"/>
      <c r="B192" s="123"/>
      <c r="C192" s="138"/>
      <c r="E192" s="222" t="s">
        <v>489</v>
      </c>
      <c r="F192" s="222"/>
      <c r="G192" s="222"/>
      <c r="H192" s="222"/>
      <c r="I192" s="222"/>
      <c r="J192" s="222"/>
      <c r="K192" s="222"/>
      <c r="L192" s="222"/>
      <c r="M192" s="222"/>
      <c r="N192" s="222"/>
      <c r="O192" s="222"/>
      <c r="P192" s="222"/>
      <c r="Q192" s="222"/>
      <c r="R192" s="222"/>
      <c r="S192" s="222"/>
      <c r="T192" s="222"/>
      <c r="U192" s="222"/>
      <c r="V192" s="222"/>
      <c r="W192" s="222"/>
      <c r="X192" s="222"/>
      <c r="Y192" s="222"/>
      <c r="Z192" s="147"/>
    </row>
    <row r="193" spans="1:26" ht="20.100000000000001" customHeight="1" x14ac:dyDescent="0.15">
      <c r="A193" s="134">
        <f>IFERROR(IF(COUNTIF(Y194:Y270,"○")+COUNTIF(Y280:Y388,"○")&lt;1,1001,0),3)</f>
        <v>1001</v>
      </c>
      <c r="B193" s="448"/>
      <c r="C193" s="223"/>
      <c r="D193" s="223"/>
      <c r="E193" s="224" t="s">
        <v>71</v>
      </c>
      <c r="F193" s="225"/>
      <c r="G193" s="225"/>
      <c r="H193" s="225"/>
      <c r="I193" s="225"/>
      <c r="J193" s="225"/>
      <c r="K193" s="225"/>
      <c r="L193" s="226"/>
      <c r="M193" s="227" t="s">
        <v>72</v>
      </c>
      <c r="N193" s="228"/>
      <c r="O193" s="228"/>
      <c r="P193" s="228"/>
      <c r="Q193" s="229"/>
      <c r="R193" s="230" t="s">
        <v>73</v>
      </c>
      <c r="S193" s="230"/>
      <c r="T193" s="230"/>
      <c r="U193" s="230"/>
      <c r="V193" s="230"/>
      <c r="W193" s="230"/>
      <c r="X193" s="230"/>
      <c r="Y193" s="231" t="s">
        <v>11</v>
      </c>
      <c r="Z193" s="232"/>
    </row>
    <row r="194" spans="1:26" ht="20.100000000000001" customHeight="1" x14ac:dyDescent="0.15">
      <c r="B194" s="191"/>
      <c r="C194" s="223"/>
      <c r="D194" s="223"/>
      <c r="E194" s="234">
        <v>1</v>
      </c>
      <c r="F194" s="235" t="s">
        <v>74</v>
      </c>
      <c r="G194" s="236"/>
      <c r="H194" s="236"/>
      <c r="I194" s="236"/>
      <c r="J194" s="236"/>
      <c r="K194" s="236"/>
      <c r="L194" s="237"/>
      <c r="M194" s="238">
        <v>1</v>
      </c>
      <c r="N194" s="239" t="s">
        <v>75</v>
      </c>
      <c r="O194" s="240"/>
      <c r="P194" s="240"/>
      <c r="Q194" s="241"/>
      <c r="R194" s="242" t="s">
        <v>76</v>
      </c>
      <c r="S194" s="243"/>
      <c r="T194" s="243"/>
      <c r="U194" s="243"/>
      <c r="V194" s="243"/>
      <c r="W194" s="243"/>
      <c r="X194" s="244"/>
      <c r="Y194" s="2"/>
      <c r="Z194" s="232"/>
    </row>
    <row r="195" spans="1:26" ht="20.100000000000001" customHeight="1" x14ac:dyDescent="0.15">
      <c r="B195" s="191"/>
      <c r="C195" s="223"/>
      <c r="D195" s="223"/>
      <c r="E195" s="245"/>
      <c r="F195" s="246"/>
      <c r="G195" s="247"/>
      <c r="H195" s="247"/>
      <c r="I195" s="247"/>
      <c r="J195" s="247"/>
      <c r="K195" s="247"/>
      <c r="L195" s="248"/>
      <c r="M195" s="249">
        <v>2</v>
      </c>
      <c r="N195" s="250" t="s">
        <v>77</v>
      </c>
      <c r="O195" s="251"/>
      <c r="P195" s="251"/>
      <c r="Q195" s="252"/>
      <c r="R195" s="253" t="s">
        <v>78</v>
      </c>
      <c r="S195" s="254"/>
      <c r="T195" s="254"/>
      <c r="U195" s="254"/>
      <c r="V195" s="254"/>
      <c r="W195" s="254"/>
      <c r="X195" s="255"/>
      <c r="Y195" s="3"/>
      <c r="Z195" s="232"/>
    </row>
    <row r="196" spans="1:26" ht="30" customHeight="1" x14ac:dyDescent="0.15">
      <c r="B196" s="191"/>
      <c r="C196" s="223"/>
      <c r="D196" s="223"/>
      <c r="E196" s="245"/>
      <c r="F196" s="246"/>
      <c r="G196" s="247"/>
      <c r="H196" s="247"/>
      <c r="I196" s="247"/>
      <c r="J196" s="247"/>
      <c r="K196" s="247"/>
      <c r="L196" s="248"/>
      <c r="M196" s="256">
        <v>3</v>
      </c>
      <c r="N196" s="250" t="s">
        <v>79</v>
      </c>
      <c r="O196" s="251"/>
      <c r="P196" s="251"/>
      <c r="Q196" s="252"/>
      <c r="R196" s="253" t="s">
        <v>80</v>
      </c>
      <c r="S196" s="254"/>
      <c r="T196" s="254"/>
      <c r="U196" s="254"/>
      <c r="V196" s="254"/>
      <c r="W196" s="254"/>
      <c r="X196" s="255"/>
      <c r="Y196" s="4"/>
      <c r="Z196" s="232"/>
    </row>
    <row r="197" spans="1:26" ht="30" customHeight="1" x14ac:dyDescent="0.15">
      <c r="B197" s="191"/>
      <c r="C197" s="223"/>
      <c r="D197" s="223"/>
      <c r="E197" s="245"/>
      <c r="F197" s="246"/>
      <c r="G197" s="247"/>
      <c r="H197" s="247"/>
      <c r="I197" s="247"/>
      <c r="J197" s="247"/>
      <c r="K197" s="247"/>
      <c r="L197" s="248"/>
      <c r="M197" s="256">
        <v>4</v>
      </c>
      <c r="N197" s="250" t="s">
        <v>81</v>
      </c>
      <c r="O197" s="251"/>
      <c r="P197" s="251"/>
      <c r="Q197" s="252"/>
      <c r="R197" s="257" t="s">
        <v>82</v>
      </c>
      <c r="S197" s="258"/>
      <c r="T197" s="258"/>
      <c r="U197" s="258"/>
      <c r="V197" s="258"/>
      <c r="W197" s="258"/>
      <c r="X197" s="259"/>
      <c r="Y197" s="4"/>
      <c r="Z197" s="232"/>
    </row>
    <row r="198" spans="1:26" ht="20.100000000000001" customHeight="1" x14ac:dyDescent="0.15">
      <c r="B198" s="191"/>
      <c r="C198" s="223"/>
      <c r="D198" s="223"/>
      <c r="E198" s="245"/>
      <c r="F198" s="246"/>
      <c r="G198" s="247"/>
      <c r="H198" s="247"/>
      <c r="I198" s="247"/>
      <c r="J198" s="247"/>
      <c r="K198" s="247"/>
      <c r="L198" s="248"/>
      <c r="M198" s="256">
        <v>5</v>
      </c>
      <c r="N198" s="250" t="s">
        <v>83</v>
      </c>
      <c r="O198" s="251"/>
      <c r="P198" s="251"/>
      <c r="Q198" s="252"/>
      <c r="R198" s="257" t="s">
        <v>83</v>
      </c>
      <c r="S198" s="258"/>
      <c r="T198" s="258"/>
      <c r="U198" s="258"/>
      <c r="V198" s="258"/>
      <c r="W198" s="258"/>
      <c r="X198" s="259"/>
      <c r="Y198" s="4"/>
      <c r="Z198" s="232"/>
    </row>
    <row r="199" spans="1:26" ht="20.100000000000001" customHeight="1" x14ac:dyDescent="0.15">
      <c r="B199" s="191"/>
      <c r="C199" s="223"/>
      <c r="D199" s="223"/>
      <c r="E199" s="245"/>
      <c r="F199" s="246"/>
      <c r="G199" s="247"/>
      <c r="H199" s="247"/>
      <c r="I199" s="247"/>
      <c r="J199" s="247"/>
      <c r="K199" s="247"/>
      <c r="L199" s="248"/>
      <c r="M199" s="256">
        <v>6</v>
      </c>
      <c r="N199" s="250" t="s">
        <v>84</v>
      </c>
      <c r="O199" s="251"/>
      <c r="P199" s="251"/>
      <c r="Q199" s="252"/>
      <c r="R199" s="257" t="s">
        <v>85</v>
      </c>
      <c r="S199" s="258"/>
      <c r="T199" s="258"/>
      <c r="U199" s="258"/>
      <c r="V199" s="258"/>
      <c r="W199" s="258"/>
      <c r="X199" s="259"/>
      <c r="Y199" s="4"/>
      <c r="Z199" s="232"/>
    </row>
    <row r="200" spans="1:26" ht="30" customHeight="1" x14ac:dyDescent="0.15">
      <c r="B200" s="191"/>
      <c r="C200" s="223"/>
      <c r="D200" s="223"/>
      <c r="E200" s="260"/>
      <c r="F200" s="261"/>
      <c r="G200" s="262"/>
      <c r="H200" s="262"/>
      <c r="I200" s="262"/>
      <c r="J200" s="262"/>
      <c r="K200" s="262"/>
      <c r="L200" s="263"/>
      <c r="M200" s="264">
        <v>7</v>
      </c>
      <c r="N200" s="265" t="s">
        <v>86</v>
      </c>
      <c r="O200" s="266"/>
      <c r="P200" s="266"/>
      <c r="Q200" s="267"/>
      <c r="R200" s="268" t="s">
        <v>86</v>
      </c>
      <c r="S200" s="269"/>
      <c r="T200" s="269"/>
      <c r="U200" s="269"/>
      <c r="V200" s="269"/>
      <c r="W200" s="269"/>
      <c r="X200" s="270"/>
      <c r="Y200" s="5"/>
      <c r="Z200" s="232"/>
    </row>
    <row r="201" spans="1:26" ht="20.100000000000001" customHeight="1" x14ac:dyDescent="0.15">
      <c r="B201" s="191"/>
      <c r="C201" s="223"/>
      <c r="D201" s="223"/>
      <c r="E201" s="234">
        <f>E194+1</f>
        <v>2</v>
      </c>
      <c r="F201" s="235" t="s">
        <v>87</v>
      </c>
      <c r="G201" s="236"/>
      <c r="H201" s="236"/>
      <c r="I201" s="236"/>
      <c r="J201" s="236"/>
      <c r="K201" s="236"/>
      <c r="L201" s="237"/>
      <c r="M201" s="238">
        <v>1</v>
      </c>
      <c r="N201" s="239" t="s">
        <v>88</v>
      </c>
      <c r="O201" s="240"/>
      <c r="P201" s="240"/>
      <c r="Q201" s="241"/>
      <c r="R201" s="242" t="s">
        <v>89</v>
      </c>
      <c r="S201" s="243"/>
      <c r="T201" s="243"/>
      <c r="U201" s="243"/>
      <c r="V201" s="243"/>
      <c r="W201" s="243"/>
      <c r="X201" s="244"/>
      <c r="Y201" s="2"/>
      <c r="Z201" s="232"/>
    </row>
    <row r="202" spans="1:26" ht="20.100000000000001" customHeight="1" x14ac:dyDescent="0.15">
      <c r="B202" s="191"/>
      <c r="C202" s="223"/>
      <c r="D202" s="223"/>
      <c r="E202" s="245"/>
      <c r="F202" s="246"/>
      <c r="G202" s="247"/>
      <c r="H202" s="247"/>
      <c r="I202" s="247"/>
      <c r="J202" s="247"/>
      <c r="K202" s="247"/>
      <c r="L202" s="248"/>
      <c r="M202" s="256">
        <v>2</v>
      </c>
      <c r="N202" s="250" t="s">
        <v>90</v>
      </c>
      <c r="O202" s="251"/>
      <c r="P202" s="251"/>
      <c r="Q202" s="252"/>
      <c r="R202" s="257" t="s">
        <v>91</v>
      </c>
      <c r="S202" s="258"/>
      <c r="T202" s="258"/>
      <c r="U202" s="258"/>
      <c r="V202" s="258"/>
      <c r="W202" s="258"/>
      <c r="X202" s="259"/>
      <c r="Y202" s="4"/>
      <c r="Z202" s="232"/>
    </row>
    <row r="203" spans="1:26" ht="20.100000000000001" customHeight="1" x14ac:dyDescent="0.15">
      <c r="B203" s="191"/>
      <c r="C203" s="223"/>
      <c r="D203" s="223"/>
      <c r="E203" s="260"/>
      <c r="F203" s="261"/>
      <c r="G203" s="262"/>
      <c r="H203" s="262"/>
      <c r="I203" s="262"/>
      <c r="J203" s="262"/>
      <c r="K203" s="262"/>
      <c r="L203" s="263"/>
      <c r="M203" s="264">
        <v>3</v>
      </c>
      <c r="N203" s="265" t="s">
        <v>92</v>
      </c>
      <c r="O203" s="266"/>
      <c r="P203" s="266"/>
      <c r="Q203" s="267"/>
      <c r="R203" s="268" t="s">
        <v>93</v>
      </c>
      <c r="S203" s="269"/>
      <c r="T203" s="269"/>
      <c r="U203" s="269"/>
      <c r="V203" s="269"/>
      <c r="W203" s="269"/>
      <c r="X203" s="270"/>
      <c r="Y203" s="5"/>
      <c r="Z203" s="232"/>
    </row>
    <row r="204" spans="1:26" ht="30" customHeight="1" x14ac:dyDescent="0.15">
      <c r="B204" s="191"/>
      <c r="C204" s="223"/>
      <c r="D204" s="223"/>
      <c r="E204" s="234">
        <f>E201+1</f>
        <v>3</v>
      </c>
      <c r="F204" s="235" t="s">
        <v>94</v>
      </c>
      <c r="G204" s="236"/>
      <c r="H204" s="236"/>
      <c r="I204" s="236"/>
      <c r="J204" s="236"/>
      <c r="K204" s="236"/>
      <c r="L204" s="237"/>
      <c r="M204" s="238">
        <v>1</v>
      </c>
      <c r="N204" s="239" t="s">
        <v>95</v>
      </c>
      <c r="O204" s="240"/>
      <c r="P204" s="240"/>
      <c r="Q204" s="241"/>
      <c r="R204" s="271" t="s">
        <v>96</v>
      </c>
      <c r="S204" s="272"/>
      <c r="T204" s="272"/>
      <c r="U204" s="272"/>
      <c r="V204" s="272"/>
      <c r="W204" s="272"/>
      <c r="X204" s="273"/>
      <c r="Y204" s="2"/>
      <c r="Z204" s="232"/>
    </row>
    <row r="205" spans="1:26" ht="30" customHeight="1" x14ac:dyDescent="0.15">
      <c r="B205" s="191"/>
      <c r="C205" s="223"/>
      <c r="D205" s="223"/>
      <c r="E205" s="260"/>
      <c r="F205" s="261"/>
      <c r="G205" s="262"/>
      <c r="H205" s="262"/>
      <c r="I205" s="262"/>
      <c r="J205" s="262"/>
      <c r="K205" s="262"/>
      <c r="L205" s="263"/>
      <c r="M205" s="264">
        <v>2</v>
      </c>
      <c r="N205" s="265" t="s">
        <v>97</v>
      </c>
      <c r="O205" s="266"/>
      <c r="P205" s="266"/>
      <c r="Q205" s="267"/>
      <c r="R205" s="274" t="s">
        <v>98</v>
      </c>
      <c r="S205" s="275"/>
      <c r="T205" s="275"/>
      <c r="U205" s="275"/>
      <c r="V205" s="275"/>
      <c r="W205" s="275"/>
      <c r="X205" s="276"/>
      <c r="Y205" s="5"/>
      <c r="Z205" s="232"/>
    </row>
    <row r="206" spans="1:26" ht="30" customHeight="1" x14ac:dyDescent="0.15">
      <c r="B206" s="191"/>
      <c r="C206" s="223"/>
      <c r="D206" s="223"/>
      <c r="E206" s="234">
        <f>E204+1</f>
        <v>4</v>
      </c>
      <c r="F206" s="235" t="s">
        <v>99</v>
      </c>
      <c r="G206" s="236"/>
      <c r="H206" s="236"/>
      <c r="I206" s="236"/>
      <c r="J206" s="236"/>
      <c r="K206" s="236"/>
      <c r="L206" s="237"/>
      <c r="M206" s="238">
        <v>1</v>
      </c>
      <c r="N206" s="239" t="s">
        <v>100</v>
      </c>
      <c r="O206" s="240"/>
      <c r="P206" s="240"/>
      <c r="Q206" s="241"/>
      <c r="R206" s="271" t="s">
        <v>101</v>
      </c>
      <c r="S206" s="272"/>
      <c r="T206" s="272"/>
      <c r="U206" s="272"/>
      <c r="V206" s="272"/>
      <c r="W206" s="272"/>
      <c r="X206" s="273"/>
      <c r="Y206" s="2"/>
      <c r="Z206" s="232"/>
    </row>
    <row r="207" spans="1:26" ht="20.100000000000001" customHeight="1" x14ac:dyDescent="0.15">
      <c r="B207" s="191"/>
      <c r="C207" s="223"/>
      <c r="D207" s="223"/>
      <c r="E207" s="260"/>
      <c r="F207" s="261"/>
      <c r="G207" s="262"/>
      <c r="H207" s="262"/>
      <c r="I207" s="262"/>
      <c r="J207" s="262"/>
      <c r="K207" s="262"/>
      <c r="L207" s="263"/>
      <c r="M207" s="264">
        <v>2</v>
      </c>
      <c r="N207" s="265" t="s">
        <v>102</v>
      </c>
      <c r="O207" s="266"/>
      <c r="P207" s="266"/>
      <c r="Q207" s="267"/>
      <c r="R207" s="274" t="s">
        <v>103</v>
      </c>
      <c r="S207" s="275"/>
      <c r="T207" s="275"/>
      <c r="U207" s="275"/>
      <c r="V207" s="275"/>
      <c r="W207" s="275"/>
      <c r="X207" s="276"/>
      <c r="Y207" s="5"/>
      <c r="Z207" s="232"/>
    </row>
    <row r="208" spans="1:26" ht="20.100000000000001" customHeight="1" x14ac:dyDescent="0.15">
      <c r="B208" s="191"/>
      <c r="C208" s="223"/>
      <c r="D208" s="223"/>
      <c r="E208" s="277">
        <f>E206+1</f>
        <v>5</v>
      </c>
      <c r="F208" s="278" t="s">
        <v>104</v>
      </c>
      <c r="G208" s="279"/>
      <c r="H208" s="279"/>
      <c r="I208" s="279"/>
      <c r="J208" s="279"/>
      <c r="K208" s="279"/>
      <c r="L208" s="280"/>
      <c r="M208" s="281">
        <v>1</v>
      </c>
      <c r="N208" s="282" t="s">
        <v>104</v>
      </c>
      <c r="O208" s="283"/>
      <c r="P208" s="283"/>
      <c r="Q208" s="284"/>
      <c r="R208" s="285" t="s">
        <v>105</v>
      </c>
      <c r="S208" s="286"/>
      <c r="T208" s="286"/>
      <c r="U208" s="286"/>
      <c r="V208" s="286"/>
      <c r="W208" s="286"/>
      <c r="X208" s="287"/>
      <c r="Y208" s="6"/>
      <c r="Z208" s="232"/>
    </row>
    <row r="209" spans="2:26" ht="50.1" customHeight="1" x14ac:dyDescent="0.15">
      <c r="B209" s="191"/>
      <c r="C209" s="223"/>
      <c r="D209" s="223"/>
      <c r="E209" s="288">
        <f>E208+1</f>
        <v>6</v>
      </c>
      <c r="F209" s="289" t="s">
        <v>106</v>
      </c>
      <c r="G209" s="290"/>
      <c r="H209" s="290"/>
      <c r="I209" s="290"/>
      <c r="J209" s="290"/>
      <c r="K209" s="290"/>
      <c r="L209" s="291"/>
      <c r="M209" s="238">
        <v>1</v>
      </c>
      <c r="N209" s="239" t="s">
        <v>107</v>
      </c>
      <c r="O209" s="240"/>
      <c r="P209" s="240"/>
      <c r="Q209" s="241"/>
      <c r="R209" s="271" t="s">
        <v>108</v>
      </c>
      <c r="S209" s="272"/>
      <c r="T209" s="272"/>
      <c r="U209" s="272"/>
      <c r="V209" s="272"/>
      <c r="W209" s="272"/>
      <c r="X209" s="273"/>
      <c r="Y209" s="2"/>
      <c r="Z209" s="232"/>
    </row>
    <row r="210" spans="2:26" ht="30" customHeight="1" x14ac:dyDescent="0.15">
      <c r="B210" s="191"/>
      <c r="C210" s="223"/>
      <c r="D210" s="223"/>
      <c r="E210" s="292"/>
      <c r="F210" s="293"/>
      <c r="G210" s="294"/>
      <c r="H210" s="294"/>
      <c r="I210" s="294"/>
      <c r="J210" s="294"/>
      <c r="K210" s="294"/>
      <c r="L210" s="295"/>
      <c r="M210" s="256">
        <v>2</v>
      </c>
      <c r="N210" s="250" t="s">
        <v>109</v>
      </c>
      <c r="O210" s="251"/>
      <c r="P210" s="251"/>
      <c r="Q210" s="252"/>
      <c r="R210" s="253" t="s">
        <v>110</v>
      </c>
      <c r="S210" s="254"/>
      <c r="T210" s="254"/>
      <c r="U210" s="254"/>
      <c r="V210" s="254"/>
      <c r="W210" s="254"/>
      <c r="X210" s="255"/>
      <c r="Y210" s="4"/>
      <c r="Z210" s="232"/>
    </row>
    <row r="211" spans="2:26" ht="20.100000000000001" customHeight="1" x14ac:dyDescent="0.15">
      <c r="B211" s="191"/>
      <c r="C211" s="223"/>
      <c r="D211" s="223"/>
      <c r="E211" s="292"/>
      <c r="F211" s="293"/>
      <c r="G211" s="294"/>
      <c r="H211" s="294"/>
      <c r="I211" s="294"/>
      <c r="J211" s="294"/>
      <c r="K211" s="294"/>
      <c r="L211" s="295"/>
      <c r="M211" s="256">
        <v>3</v>
      </c>
      <c r="N211" s="250" t="s">
        <v>111</v>
      </c>
      <c r="O211" s="251"/>
      <c r="P211" s="251"/>
      <c r="Q211" s="252"/>
      <c r="R211" s="253" t="s">
        <v>112</v>
      </c>
      <c r="S211" s="254"/>
      <c r="T211" s="254"/>
      <c r="U211" s="254"/>
      <c r="V211" s="254"/>
      <c r="W211" s="254"/>
      <c r="X211" s="255"/>
      <c r="Y211" s="4"/>
      <c r="Z211" s="232"/>
    </row>
    <row r="212" spans="2:26" ht="20.100000000000001" customHeight="1" x14ac:dyDescent="0.15">
      <c r="B212" s="191"/>
      <c r="C212" s="223"/>
      <c r="D212" s="223"/>
      <c r="E212" s="292"/>
      <c r="F212" s="293"/>
      <c r="G212" s="294"/>
      <c r="H212" s="294"/>
      <c r="I212" s="294"/>
      <c r="J212" s="294"/>
      <c r="K212" s="294"/>
      <c r="L212" s="295"/>
      <c r="M212" s="256">
        <v>4</v>
      </c>
      <c r="N212" s="250" t="s">
        <v>113</v>
      </c>
      <c r="O212" s="251"/>
      <c r="P212" s="251"/>
      <c r="Q212" s="252"/>
      <c r="R212" s="253" t="s">
        <v>114</v>
      </c>
      <c r="S212" s="254"/>
      <c r="T212" s="254"/>
      <c r="U212" s="254"/>
      <c r="V212" s="254"/>
      <c r="W212" s="254"/>
      <c r="X212" s="255"/>
      <c r="Y212" s="4"/>
      <c r="Z212" s="232"/>
    </row>
    <row r="213" spans="2:26" ht="20.100000000000001" customHeight="1" x14ac:dyDescent="0.15">
      <c r="B213" s="191"/>
      <c r="C213" s="223"/>
      <c r="D213" s="223"/>
      <c r="E213" s="296"/>
      <c r="F213" s="297"/>
      <c r="G213" s="298"/>
      <c r="H213" s="298"/>
      <c r="I213" s="298"/>
      <c r="J213" s="298"/>
      <c r="K213" s="298"/>
      <c r="L213" s="299"/>
      <c r="M213" s="264">
        <v>5</v>
      </c>
      <c r="N213" s="265" t="s">
        <v>115</v>
      </c>
      <c r="O213" s="266"/>
      <c r="P213" s="266"/>
      <c r="Q213" s="267"/>
      <c r="R213" s="274" t="s">
        <v>116</v>
      </c>
      <c r="S213" s="275"/>
      <c r="T213" s="275"/>
      <c r="U213" s="275"/>
      <c r="V213" s="275"/>
      <c r="W213" s="275"/>
      <c r="X213" s="276"/>
      <c r="Y213" s="7"/>
      <c r="Z213" s="232"/>
    </row>
    <row r="214" spans="2:26" ht="20.100000000000001" customHeight="1" x14ac:dyDescent="0.15">
      <c r="B214" s="191"/>
      <c r="C214" s="223"/>
      <c r="D214" s="223"/>
      <c r="E214" s="288">
        <f>E209+1</f>
        <v>7</v>
      </c>
      <c r="F214" s="289" t="s">
        <v>117</v>
      </c>
      <c r="G214" s="290"/>
      <c r="H214" s="290"/>
      <c r="I214" s="290"/>
      <c r="J214" s="290"/>
      <c r="K214" s="290"/>
      <c r="L214" s="291"/>
      <c r="M214" s="238">
        <v>1</v>
      </c>
      <c r="N214" s="239" t="s">
        <v>504</v>
      </c>
      <c r="O214" s="240"/>
      <c r="P214" s="240"/>
      <c r="Q214" s="241"/>
      <c r="R214" s="271" t="s">
        <v>118</v>
      </c>
      <c r="S214" s="272"/>
      <c r="T214" s="272"/>
      <c r="U214" s="272"/>
      <c r="V214" s="272"/>
      <c r="W214" s="272"/>
      <c r="X214" s="273"/>
      <c r="Y214" s="2"/>
      <c r="Z214" s="232"/>
    </row>
    <row r="215" spans="2:26" ht="20.100000000000001" customHeight="1" x14ac:dyDescent="0.15">
      <c r="B215" s="191"/>
      <c r="C215" s="223"/>
      <c r="D215" s="223"/>
      <c r="E215" s="292"/>
      <c r="F215" s="293"/>
      <c r="G215" s="294"/>
      <c r="H215" s="294"/>
      <c r="I215" s="294"/>
      <c r="J215" s="294"/>
      <c r="K215" s="294"/>
      <c r="L215" s="295"/>
      <c r="M215" s="256">
        <v>2</v>
      </c>
      <c r="N215" s="250" t="s">
        <v>119</v>
      </c>
      <c r="O215" s="251"/>
      <c r="P215" s="251"/>
      <c r="Q215" s="252"/>
      <c r="R215" s="253" t="s">
        <v>120</v>
      </c>
      <c r="S215" s="254"/>
      <c r="T215" s="254"/>
      <c r="U215" s="254"/>
      <c r="V215" s="254"/>
      <c r="W215" s="254"/>
      <c r="X215" s="255"/>
      <c r="Y215" s="4"/>
      <c r="Z215" s="232"/>
    </row>
    <row r="216" spans="2:26" ht="20.100000000000001" customHeight="1" x14ac:dyDescent="0.15">
      <c r="B216" s="191"/>
      <c r="C216" s="223"/>
      <c r="D216" s="223"/>
      <c r="E216" s="296"/>
      <c r="F216" s="297"/>
      <c r="G216" s="298"/>
      <c r="H216" s="298"/>
      <c r="I216" s="298"/>
      <c r="J216" s="298"/>
      <c r="K216" s="298"/>
      <c r="L216" s="299"/>
      <c r="M216" s="264">
        <v>3</v>
      </c>
      <c r="N216" s="265" t="s">
        <v>121</v>
      </c>
      <c r="O216" s="266"/>
      <c r="P216" s="266"/>
      <c r="Q216" s="267"/>
      <c r="R216" s="274" t="s">
        <v>122</v>
      </c>
      <c r="S216" s="275"/>
      <c r="T216" s="275"/>
      <c r="U216" s="275"/>
      <c r="V216" s="275"/>
      <c r="W216" s="275"/>
      <c r="X216" s="276"/>
      <c r="Y216" s="5"/>
      <c r="Z216" s="232"/>
    </row>
    <row r="217" spans="2:26" ht="20.100000000000001" customHeight="1" x14ac:dyDescent="0.15">
      <c r="B217" s="191"/>
      <c r="C217" s="223"/>
      <c r="D217" s="223"/>
      <c r="E217" s="288">
        <f>E214+1</f>
        <v>8</v>
      </c>
      <c r="F217" s="289" t="s">
        <v>123</v>
      </c>
      <c r="G217" s="290"/>
      <c r="H217" s="290"/>
      <c r="I217" s="290"/>
      <c r="J217" s="290"/>
      <c r="K217" s="290"/>
      <c r="L217" s="291"/>
      <c r="M217" s="238">
        <v>1</v>
      </c>
      <c r="N217" s="239" t="s">
        <v>124</v>
      </c>
      <c r="O217" s="240"/>
      <c r="P217" s="240"/>
      <c r="Q217" s="241"/>
      <c r="R217" s="271" t="s">
        <v>125</v>
      </c>
      <c r="S217" s="272"/>
      <c r="T217" s="272"/>
      <c r="U217" s="272"/>
      <c r="V217" s="272"/>
      <c r="W217" s="272"/>
      <c r="X217" s="273"/>
      <c r="Y217" s="3"/>
      <c r="Z217" s="232"/>
    </row>
    <row r="218" spans="2:26" ht="20.100000000000001" customHeight="1" x14ac:dyDescent="0.15">
      <c r="B218" s="191"/>
      <c r="C218" s="223"/>
      <c r="D218" s="223"/>
      <c r="E218" s="292"/>
      <c r="F218" s="293"/>
      <c r="G218" s="294"/>
      <c r="H218" s="294"/>
      <c r="I218" s="294"/>
      <c r="J218" s="294"/>
      <c r="K218" s="294"/>
      <c r="L218" s="295"/>
      <c r="M218" s="256">
        <v>2</v>
      </c>
      <c r="N218" s="250" t="s">
        <v>126</v>
      </c>
      <c r="O218" s="251"/>
      <c r="P218" s="251"/>
      <c r="Q218" s="252"/>
      <c r="R218" s="253" t="s">
        <v>127</v>
      </c>
      <c r="S218" s="254"/>
      <c r="T218" s="254"/>
      <c r="U218" s="254"/>
      <c r="V218" s="254"/>
      <c r="W218" s="254"/>
      <c r="X218" s="255"/>
      <c r="Y218" s="4"/>
      <c r="Z218" s="232"/>
    </row>
    <row r="219" spans="2:26" ht="20.100000000000001" customHeight="1" x14ac:dyDescent="0.15">
      <c r="B219" s="191"/>
      <c r="C219" s="223"/>
      <c r="D219" s="223"/>
      <c r="E219" s="292"/>
      <c r="F219" s="293"/>
      <c r="G219" s="294"/>
      <c r="H219" s="294"/>
      <c r="I219" s="294"/>
      <c r="J219" s="294"/>
      <c r="K219" s="294"/>
      <c r="L219" s="295"/>
      <c r="M219" s="256">
        <v>3</v>
      </c>
      <c r="N219" s="250" t="s">
        <v>128</v>
      </c>
      <c r="O219" s="251"/>
      <c r="P219" s="251"/>
      <c r="Q219" s="252"/>
      <c r="R219" s="253" t="s">
        <v>129</v>
      </c>
      <c r="S219" s="254"/>
      <c r="T219" s="254"/>
      <c r="U219" s="254"/>
      <c r="V219" s="254"/>
      <c r="W219" s="254"/>
      <c r="X219" s="255"/>
      <c r="Y219" s="4"/>
      <c r="Z219" s="232"/>
    </row>
    <row r="220" spans="2:26" ht="20.100000000000001" customHeight="1" x14ac:dyDescent="0.15">
      <c r="B220" s="191"/>
      <c r="C220" s="223"/>
      <c r="D220" s="223"/>
      <c r="E220" s="234">
        <f>E217+1</f>
        <v>9</v>
      </c>
      <c r="F220" s="235" t="s">
        <v>130</v>
      </c>
      <c r="G220" s="236"/>
      <c r="H220" s="236"/>
      <c r="I220" s="236"/>
      <c r="J220" s="236"/>
      <c r="K220" s="236"/>
      <c r="L220" s="237"/>
      <c r="M220" s="238">
        <v>1</v>
      </c>
      <c r="N220" s="239" t="s">
        <v>131</v>
      </c>
      <c r="O220" s="240"/>
      <c r="P220" s="240"/>
      <c r="Q220" s="241"/>
      <c r="R220" s="242" t="s">
        <v>132</v>
      </c>
      <c r="S220" s="243"/>
      <c r="T220" s="243"/>
      <c r="U220" s="243"/>
      <c r="V220" s="243"/>
      <c r="W220" s="243"/>
      <c r="X220" s="244"/>
      <c r="Y220" s="2"/>
      <c r="Z220" s="232"/>
    </row>
    <row r="221" spans="2:26" ht="20.100000000000001" customHeight="1" x14ac:dyDescent="0.15">
      <c r="B221" s="191"/>
      <c r="C221" s="223"/>
      <c r="D221" s="223"/>
      <c r="E221" s="245"/>
      <c r="F221" s="246"/>
      <c r="G221" s="247"/>
      <c r="H221" s="247"/>
      <c r="I221" s="247"/>
      <c r="J221" s="247"/>
      <c r="K221" s="247"/>
      <c r="L221" s="248"/>
      <c r="M221" s="256">
        <v>2</v>
      </c>
      <c r="N221" s="250" t="s">
        <v>133</v>
      </c>
      <c r="O221" s="251"/>
      <c r="P221" s="251"/>
      <c r="Q221" s="252"/>
      <c r="R221" s="257" t="s">
        <v>134</v>
      </c>
      <c r="S221" s="258"/>
      <c r="T221" s="258"/>
      <c r="U221" s="258"/>
      <c r="V221" s="258"/>
      <c r="W221" s="258"/>
      <c r="X221" s="259"/>
      <c r="Y221" s="4"/>
      <c r="Z221" s="232"/>
    </row>
    <row r="222" spans="2:26" ht="20.100000000000001" customHeight="1" x14ac:dyDescent="0.15">
      <c r="B222" s="191"/>
      <c r="C222" s="223"/>
      <c r="D222" s="223"/>
      <c r="E222" s="245"/>
      <c r="F222" s="246"/>
      <c r="G222" s="247"/>
      <c r="H222" s="247"/>
      <c r="I222" s="247"/>
      <c r="J222" s="247"/>
      <c r="K222" s="247"/>
      <c r="L222" s="248"/>
      <c r="M222" s="256">
        <v>3</v>
      </c>
      <c r="N222" s="250" t="s">
        <v>135</v>
      </c>
      <c r="O222" s="251"/>
      <c r="P222" s="251"/>
      <c r="Q222" s="252"/>
      <c r="R222" s="257" t="s">
        <v>135</v>
      </c>
      <c r="S222" s="258"/>
      <c r="T222" s="258"/>
      <c r="U222" s="258"/>
      <c r="V222" s="258"/>
      <c r="W222" s="258"/>
      <c r="X222" s="259"/>
      <c r="Y222" s="4"/>
      <c r="Z222" s="232"/>
    </row>
    <row r="223" spans="2:26" ht="20.100000000000001" customHeight="1" x14ac:dyDescent="0.15">
      <c r="B223" s="191"/>
      <c r="C223" s="223"/>
      <c r="D223" s="223"/>
      <c r="E223" s="245"/>
      <c r="F223" s="246"/>
      <c r="G223" s="247"/>
      <c r="H223" s="247"/>
      <c r="I223" s="247"/>
      <c r="J223" s="247"/>
      <c r="K223" s="247"/>
      <c r="L223" s="248"/>
      <c r="M223" s="256">
        <v>4</v>
      </c>
      <c r="N223" s="250" t="s">
        <v>136</v>
      </c>
      <c r="O223" s="251"/>
      <c r="P223" s="251"/>
      <c r="Q223" s="252"/>
      <c r="R223" s="257" t="s">
        <v>137</v>
      </c>
      <c r="S223" s="258"/>
      <c r="T223" s="258"/>
      <c r="U223" s="258"/>
      <c r="V223" s="258"/>
      <c r="W223" s="258"/>
      <c r="X223" s="259"/>
      <c r="Y223" s="4"/>
      <c r="Z223" s="232"/>
    </row>
    <row r="224" spans="2:26" ht="20.100000000000001" customHeight="1" x14ac:dyDescent="0.15">
      <c r="B224" s="191"/>
      <c r="C224" s="223"/>
      <c r="D224" s="223"/>
      <c r="E224" s="260"/>
      <c r="F224" s="261"/>
      <c r="G224" s="262"/>
      <c r="H224" s="262"/>
      <c r="I224" s="262"/>
      <c r="J224" s="262"/>
      <c r="K224" s="262"/>
      <c r="L224" s="263"/>
      <c r="M224" s="264">
        <v>5</v>
      </c>
      <c r="N224" s="265" t="s">
        <v>138</v>
      </c>
      <c r="O224" s="266"/>
      <c r="P224" s="266"/>
      <c r="Q224" s="267"/>
      <c r="R224" s="268" t="s">
        <v>139</v>
      </c>
      <c r="S224" s="269"/>
      <c r="T224" s="269"/>
      <c r="U224" s="269"/>
      <c r="V224" s="269"/>
      <c r="W224" s="269"/>
      <c r="X224" s="270"/>
      <c r="Y224" s="5"/>
      <c r="Z224" s="232"/>
    </row>
    <row r="225" spans="2:26" ht="20.100000000000001" customHeight="1" x14ac:dyDescent="0.15">
      <c r="B225" s="191"/>
      <c r="C225" s="223"/>
      <c r="D225" s="223"/>
      <c r="E225" s="234">
        <f>E220+1</f>
        <v>10</v>
      </c>
      <c r="F225" s="235" t="s">
        <v>140</v>
      </c>
      <c r="G225" s="236"/>
      <c r="H225" s="236"/>
      <c r="I225" s="236"/>
      <c r="J225" s="236"/>
      <c r="K225" s="236"/>
      <c r="L225" s="237"/>
      <c r="M225" s="238">
        <v>1</v>
      </c>
      <c r="N225" s="239" t="s">
        <v>141</v>
      </c>
      <c r="O225" s="240"/>
      <c r="P225" s="240"/>
      <c r="Q225" s="241"/>
      <c r="R225" s="242" t="s">
        <v>142</v>
      </c>
      <c r="S225" s="243"/>
      <c r="T225" s="243"/>
      <c r="U225" s="243"/>
      <c r="V225" s="243"/>
      <c r="W225" s="243"/>
      <c r="X225" s="244"/>
      <c r="Y225" s="2"/>
      <c r="Z225" s="232"/>
    </row>
    <row r="226" spans="2:26" ht="20.100000000000001" customHeight="1" x14ac:dyDescent="0.15">
      <c r="B226" s="191"/>
      <c r="C226" s="223"/>
      <c r="D226" s="223"/>
      <c r="E226" s="245"/>
      <c r="F226" s="246"/>
      <c r="G226" s="247"/>
      <c r="H226" s="247"/>
      <c r="I226" s="247"/>
      <c r="J226" s="247"/>
      <c r="K226" s="247"/>
      <c r="L226" s="248"/>
      <c r="M226" s="256">
        <v>2</v>
      </c>
      <c r="N226" s="250" t="s">
        <v>143</v>
      </c>
      <c r="O226" s="251"/>
      <c r="P226" s="251"/>
      <c r="Q226" s="252"/>
      <c r="R226" s="257" t="s">
        <v>144</v>
      </c>
      <c r="S226" s="258"/>
      <c r="T226" s="258"/>
      <c r="U226" s="258"/>
      <c r="V226" s="258"/>
      <c r="W226" s="258"/>
      <c r="X226" s="259"/>
      <c r="Y226" s="4"/>
      <c r="Z226" s="232"/>
    </row>
    <row r="227" spans="2:26" ht="20.100000000000001" customHeight="1" x14ac:dyDescent="0.15">
      <c r="B227" s="191"/>
      <c r="C227" s="223"/>
      <c r="D227" s="223"/>
      <c r="E227" s="245"/>
      <c r="F227" s="246"/>
      <c r="G227" s="247"/>
      <c r="H227" s="247"/>
      <c r="I227" s="247"/>
      <c r="J227" s="247"/>
      <c r="K227" s="247"/>
      <c r="L227" s="248"/>
      <c r="M227" s="256">
        <v>3</v>
      </c>
      <c r="N227" s="250" t="s">
        <v>145</v>
      </c>
      <c r="O227" s="251"/>
      <c r="P227" s="251"/>
      <c r="Q227" s="252"/>
      <c r="R227" s="253" t="s">
        <v>145</v>
      </c>
      <c r="S227" s="254"/>
      <c r="T227" s="254"/>
      <c r="U227" s="254"/>
      <c r="V227" s="254"/>
      <c r="W227" s="254"/>
      <c r="X227" s="255"/>
      <c r="Y227" s="4"/>
      <c r="Z227" s="232"/>
    </row>
    <row r="228" spans="2:26" ht="20.100000000000001" customHeight="1" x14ac:dyDescent="0.15">
      <c r="B228" s="191"/>
      <c r="C228" s="223"/>
      <c r="D228" s="223"/>
      <c r="E228" s="234">
        <f>E225+1</f>
        <v>11</v>
      </c>
      <c r="F228" s="235" t="s">
        <v>146</v>
      </c>
      <c r="G228" s="236"/>
      <c r="H228" s="236"/>
      <c r="I228" s="236"/>
      <c r="J228" s="236"/>
      <c r="K228" s="236"/>
      <c r="L228" s="237"/>
      <c r="M228" s="238">
        <v>1</v>
      </c>
      <c r="N228" s="239" t="s">
        <v>147</v>
      </c>
      <c r="O228" s="240"/>
      <c r="P228" s="240"/>
      <c r="Q228" s="241"/>
      <c r="R228" s="242" t="s">
        <v>148</v>
      </c>
      <c r="S228" s="243"/>
      <c r="T228" s="243"/>
      <c r="U228" s="243"/>
      <c r="V228" s="243"/>
      <c r="W228" s="243"/>
      <c r="X228" s="244"/>
      <c r="Y228" s="2"/>
      <c r="Z228" s="232"/>
    </row>
    <row r="229" spans="2:26" ht="20.100000000000001" customHeight="1" x14ac:dyDescent="0.15">
      <c r="B229" s="191"/>
      <c r="C229" s="223"/>
      <c r="D229" s="223"/>
      <c r="E229" s="245"/>
      <c r="F229" s="246"/>
      <c r="G229" s="247"/>
      <c r="H229" s="247"/>
      <c r="I229" s="247"/>
      <c r="J229" s="247"/>
      <c r="K229" s="247"/>
      <c r="L229" s="248"/>
      <c r="M229" s="256">
        <v>2</v>
      </c>
      <c r="N229" s="250" t="s">
        <v>149</v>
      </c>
      <c r="O229" s="251"/>
      <c r="P229" s="251"/>
      <c r="Q229" s="252"/>
      <c r="R229" s="257" t="s">
        <v>150</v>
      </c>
      <c r="S229" s="258"/>
      <c r="T229" s="258"/>
      <c r="U229" s="258"/>
      <c r="V229" s="258"/>
      <c r="W229" s="258"/>
      <c r="X229" s="259"/>
      <c r="Y229" s="4"/>
      <c r="Z229" s="232"/>
    </row>
    <row r="230" spans="2:26" ht="20.100000000000001" customHeight="1" x14ac:dyDescent="0.15">
      <c r="B230" s="191"/>
      <c r="C230" s="223"/>
      <c r="D230" s="223"/>
      <c r="E230" s="245"/>
      <c r="F230" s="246"/>
      <c r="G230" s="247"/>
      <c r="H230" s="247"/>
      <c r="I230" s="247"/>
      <c r="J230" s="247"/>
      <c r="K230" s="247"/>
      <c r="L230" s="248"/>
      <c r="M230" s="256">
        <v>3</v>
      </c>
      <c r="N230" s="250" t="s">
        <v>151</v>
      </c>
      <c r="O230" s="251"/>
      <c r="P230" s="251"/>
      <c r="Q230" s="252"/>
      <c r="R230" s="257" t="s">
        <v>152</v>
      </c>
      <c r="S230" s="258"/>
      <c r="T230" s="258"/>
      <c r="U230" s="258"/>
      <c r="V230" s="258"/>
      <c r="W230" s="258"/>
      <c r="X230" s="259"/>
      <c r="Y230" s="4"/>
      <c r="Z230" s="232"/>
    </row>
    <row r="231" spans="2:26" ht="20.100000000000001" customHeight="1" x14ac:dyDescent="0.15">
      <c r="B231" s="191"/>
      <c r="C231" s="223"/>
      <c r="D231" s="223"/>
      <c r="E231" s="245"/>
      <c r="F231" s="246"/>
      <c r="G231" s="247"/>
      <c r="H231" s="247"/>
      <c r="I231" s="247"/>
      <c r="J231" s="247"/>
      <c r="K231" s="247"/>
      <c r="L231" s="248"/>
      <c r="M231" s="256">
        <v>4</v>
      </c>
      <c r="N231" s="250" t="s">
        <v>153</v>
      </c>
      <c r="O231" s="251"/>
      <c r="P231" s="251"/>
      <c r="Q231" s="252"/>
      <c r="R231" s="253" t="s">
        <v>154</v>
      </c>
      <c r="S231" s="254"/>
      <c r="T231" s="254"/>
      <c r="U231" s="254"/>
      <c r="V231" s="254"/>
      <c r="W231" s="254"/>
      <c r="X231" s="255"/>
      <c r="Y231" s="4"/>
      <c r="Z231" s="232"/>
    </row>
    <row r="232" spans="2:26" ht="20.100000000000001" customHeight="1" x14ac:dyDescent="0.15">
      <c r="B232" s="191"/>
      <c r="C232" s="223"/>
      <c r="D232" s="223"/>
      <c r="E232" s="245"/>
      <c r="F232" s="246"/>
      <c r="G232" s="247"/>
      <c r="H232" s="247"/>
      <c r="I232" s="247"/>
      <c r="J232" s="247"/>
      <c r="K232" s="247"/>
      <c r="L232" s="248"/>
      <c r="M232" s="256">
        <v>5</v>
      </c>
      <c r="N232" s="250" t="s">
        <v>155</v>
      </c>
      <c r="O232" s="251"/>
      <c r="P232" s="251"/>
      <c r="Q232" s="252"/>
      <c r="R232" s="257" t="s">
        <v>156</v>
      </c>
      <c r="S232" s="258"/>
      <c r="T232" s="258"/>
      <c r="U232" s="258"/>
      <c r="V232" s="258"/>
      <c r="W232" s="258"/>
      <c r="X232" s="259"/>
      <c r="Y232" s="4"/>
      <c r="Z232" s="232"/>
    </row>
    <row r="233" spans="2:26" ht="30" customHeight="1" x14ac:dyDescent="0.15">
      <c r="B233" s="191"/>
      <c r="C233" s="223"/>
      <c r="D233" s="223"/>
      <c r="E233" s="260"/>
      <c r="F233" s="261"/>
      <c r="G233" s="262"/>
      <c r="H233" s="262"/>
      <c r="I233" s="262"/>
      <c r="J233" s="262"/>
      <c r="K233" s="262"/>
      <c r="L233" s="263"/>
      <c r="M233" s="264">
        <v>6</v>
      </c>
      <c r="N233" s="265" t="s">
        <v>157</v>
      </c>
      <c r="O233" s="266"/>
      <c r="P233" s="266"/>
      <c r="Q233" s="267"/>
      <c r="R233" s="268" t="s">
        <v>158</v>
      </c>
      <c r="S233" s="269"/>
      <c r="T233" s="269"/>
      <c r="U233" s="269"/>
      <c r="V233" s="269"/>
      <c r="W233" s="269"/>
      <c r="X233" s="270"/>
      <c r="Y233" s="5"/>
      <c r="Z233" s="232"/>
    </row>
    <row r="234" spans="2:26" ht="30" customHeight="1" x14ac:dyDescent="0.15">
      <c r="B234" s="191"/>
      <c r="C234" s="223"/>
      <c r="D234" s="223"/>
      <c r="E234" s="234">
        <f>E228+1</f>
        <v>12</v>
      </c>
      <c r="F234" s="235" t="s">
        <v>159</v>
      </c>
      <c r="G234" s="236"/>
      <c r="H234" s="236"/>
      <c r="I234" s="236"/>
      <c r="J234" s="236"/>
      <c r="K234" s="236"/>
      <c r="L234" s="237"/>
      <c r="M234" s="238">
        <v>1</v>
      </c>
      <c r="N234" s="239" t="s">
        <v>160</v>
      </c>
      <c r="O234" s="240"/>
      <c r="P234" s="240"/>
      <c r="Q234" s="241"/>
      <c r="R234" s="242" t="s">
        <v>161</v>
      </c>
      <c r="S234" s="243"/>
      <c r="T234" s="243"/>
      <c r="U234" s="243"/>
      <c r="V234" s="243"/>
      <c r="W234" s="243"/>
      <c r="X234" s="244"/>
      <c r="Y234" s="2"/>
      <c r="Z234" s="232"/>
    </row>
    <row r="235" spans="2:26" ht="20.100000000000001" customHeight="1" x14ac:dyDescent="0.15">
      <c r="B235" s="191"/>
      <c r="C235" s="223"/>
      <c r="D235" s="223"/>
      <c r="E235" s="245"/>
      <c r="F235" s="246"/>
      <c r="G235" s="247"/>
      <c r="H235" s="247"/>
      <c r="I235" s="247"/>
      <c r="J235" s="247"/>
      <c r="K235" s="247"/>
      <c r="L235" s="248"/>
      <c r="M235" s="256">
        <v>2</v>
      </c>
      <c r="N235" s="250" t="s">
        <v>162</v>
      </c>
      <c r="O235" s="251"/>
      <c r="P235" s="251"/>
      <c r="Q235" s="252"/>
      <c r="R235" s="257" t="s">
        <v>163</v>
      </c>
      <c r="S235" s="258"/>
      <c r="T235" s="258"/>
      <c r="U235" s="258"/>
      <c r="V235" s="258"/>
      <c r="W235" s="258"/>
      <c r="X235" s="259"/>
      <c r="Y235" s="4"/>
      <c r="Z235" s="232"/>
    </row>
    <row r="236" spans="2:26" ht="20.100000000000001" customHeight="1" x14ac:dyDescent="0.15">
      <c r="B236" s="191"/>
      <c r="C236" s="223"/>
      <c r="D236" s="223"/>
      <c r="E236" s="245"/>
      <c r="F236" s="246"/>
      <c r="G236" s="247"/>
      <c r="H236" s="247"/>
      <c r="I236" s="247"/>
      <c r="J236" s="247"/>
      <c r="K236" s="247"/>
      <c r="L236" s="248"/>
      <c r="M236" s="256">
        <v>3</v>
      </c>
      <c r="N236" s="250" t="s">
        <v>164</v>
      </c>
      <c r="O236" s="251"/>
      <c r="P236" s="251"/>
      <c r="Q236" s="252"/>
      <c r="R236" s="257" t="s">
        <v>165</v>
      </c>
      <c r="S236" s="258"/>
      <c r="T236" s="258"/>
      <c r="U236" s="258"/>
      <c r="V236" s="258"/>
      <c r="W236" s="258"/>
      <c r="X236" s="259"/>
      <c r="Y236" s="4"/>
      <c r="Z236" s="232"/>
    </row>
    <row r="237" spans="2:26" ht="20.100000000000001" customHeight="1" x14ac:dyDescent="0.15">
      <c r="B237" s="191"/>
      <c r="C237" s="223"/>
      <c r="D237" s="223"/>
      <c r="E237" s="245"/>
      <c r="F237" s="246"/>
      <c r="G237" s="247"/>
      <c r="H237" s="247"/>
      <c r="I237" s="247"/>
      <c r="J237" s="247"/>
      <c r="K237" s="247"/>
      <c r="L237" s="248"/>
      <c r="M237" s="256">
        <v>4</v>
      </c>
      <c r="N237" s="250" t="s">
        <v>166</v>
      </c>
      <c r="O237" s="251"/>
      <c r="P237" s="251"/>
      <c r="Q237" s="252"/>
      <c r="R237" s="257" t="s">
        <v>167</v>
      </c>
      <c r="S237" s="258"/>
      <c r="T237" s="258"/>
      <c r="U237" s="258"/>
      <c r="V237" s="258"/>
      <c r="W237" s="258"/>
      <c r="X237" s="259"/>
      <c r="Y237" s="4"/>
      <c r="Z237" s="232"/>
    </row>
    <row r="238" spans="2:26" ht="20.100000000000001" customHeight="1" x14ac:dyDescent="0.15">
      <c r="B238" s="191"/>
      <c r="C238" s="223"/>
      <c r="D238" s="223"/>
      <c r="E238" s="245"/>
      <c r="F238" s="246"/>
      <c r="G238" s="247"/>
      <c r="H238" s="247"/>
      <c r="I238" s="247"/>
      <c r="J238" s="247"/>
      <c r="K238" s="247"/>
      <c r="L238" s="248"/>
      <c r="M238" s="256">
        <v>5</v>
      </c>
      <c r="N238" s="250" t="s">
        <v>168</v>
      </c>
      <c r="O238" s="251"/>
      <c r="P238" s="251"/>
      <c r="Q238" s="252"/>
      <c r="R238" s="257" t="s">
        <v>168</v>
      </c>
      <c r="S238" s="258"/>
      <c r="T238" s="258"/>
      <c r="U238" s="258"/>
      <c r="V238" s="258"/>
      <c r="W238" s="258"/>
      <c r="X238" s="259"/>
      <c r="Y238" s="4"/>
      <c r="Z238" s="232"/>
    </row>
    <row r="239" spans="2:26" ht="20.100000000000001" customHeight="1" x14ac:dyDescent="0.15">
      <c r="B239" s="191"/>
      <c r="C239" s="223"/>
      <c r="D239" s="223"/>
      <c r="E239" s="245"/>
      <c r="F239" s="246"/>
      <c r="G239" s="247"/>
      <c r="H239" s="247"/>
      <c r="I239" s="247"/>
      <c r="J239" s="247"/>
      <c r="K239" s="247"/>
      <c r="L239" s="248"/>
      <c r="M239" s="256">
        <v>6</v>
      </c>
      <c r="N239" s="250" t="s">
        <v>169</v>
      </c>
      <c r="O239" s="251"/>
      <c r="P239" s="251"/>
      <c r="Q239" s="252"/>
      <c r="R239" s="257" t="s">
        <v>169</v>
      </c>
      <c r="S239" s="258"/>
      <c r="T239" s="258"/>
      <c r="U239" s="258"/>
      <c r="V239" s="258"/>
      <c r="W239" s="258"/>
      <c r="X239" s="259"/>
      <c r="Y239" s="4"/>
      <c r="Z239" s="232"/>
    </row>
    <row r="240" spans="2:26" ht="20.100000000000001" customHeight="1" x14ac:dyDescent="0.15">
      <c r="B240" s="191"/>
      <c r="C240" s="223"/>
      <c r="D240" s="223"/>
      <c r="E240" s="245"/>
      <c r="F240" s="246"/>
      <c r="G240" s="247"/>
      <c r="H240" s="247"/>
      <c r="I240" s="247"/>
      <c r="J240" s="247"/>
      <c r="K240" s="247"/>
      <c r="L240" s="248"/>
      <c r="M240" s="256">
        <v>7</v>
      </c>
      <c r="N240" s="250" t="s">
        <v>170</v>
      </c>
      <c r="O240" s="251"/>
      <c r="P240" s="251"/>
      <c r="Q240" s="252"/>
      <c r="R240" s="257" t="s">
        <v>171</v>
      </c>
      <c r="S240" s="258"/>
      <c r="T240" s="258"/>
      <c r="U240" s="258"/>
      <c r="V240" s="258"/>
      <c r="W240" s="258"/>
      <c r="X240" s="259"/>
      <c r="Y240" s="4"/>
      <c r="Z240" s="232"/>
    </row>
    <row r="241" spans="2:26" ht="30" customHeight="1" x14ac:dyDescent="0.15">
      <c r="B241" s="191"/>
      <c r="C241" s="223"/>
      <c r="D241" s="223"/>
      <c r="E241" s="245"/>
      <c r="F241" s="246"/>
      <c r="G241" s="247"/>
      <c r="H241" s="247"/>
      <c r="I241" s="247"/>
      <c r="J241" s="247"/>
      <c r="K241" s="247"/>
      <c r="L241" s="248"/>
      <c r="M241" s="256">
        <v>8</v>
      </c>
      <c r="N241" s="250" t="s">
        <v>172</v>
      </c>
      <c r="O241" s="251"/>
      <c r="P241" s="251"/>
      <c r="Q241" s="252"/>
      <c r="R241" s="253" t="s">
        <v>173</v>
      </c>
      <c r="S241" s="254"/>
      <c r="T241" s="254"/>
      <c r="U241" s="254"/>
      <c r="V241" s="254"/>
      <c r="W241" s="254"/>
      <c r="X241" s="255"/>
      <c r="Y241" s="4"/>
      <c r="Z241" s="232"/>
    </row>
    <row r="242" spans="2:26" ht="20.100000000000001" customHeight="1" x14ac:dyDescent="0.15">
      <c r="B242" s="191"/>
      <c r="C242" s="223"/>
      <c r="D242" s="223"/>
      <c r="E242" s="245"/>
      <c r="F242" s="246"/>
      <c r="G242" s="247"/>
      <c r="H242" s="247"/>
      <c r="I242" s="247"/>
      <c r="J242" s="247"/>
      <c r="K242" s="247"/>
      <c r="L242" s="248"/>
      <c r="M242" s="256">
        <v>9</v>
      </c>
      <c r="N242" s="250" t="s">
        <v>174</v>
      </c>
      <c r="O242" s="251"/>
      <c r="P242" s="251"/>
      <c r="Q242" s="252"/>
      <c r="R242" s="257" t="s">
        <v>175</v>
      </c>
      <c r="S242" s="258"/>
      <c r="T242" s="258"/>
      <c r="U242" s="258"/>
      <c r="V242" s="258"/>
      <c r="W242" s="258"/>
      <c r="X242" s="259"/>
      <c r="Y242" s="4"/>
      <c r="Z242" s="232"/>
    </row>
    <row r="243" spans="2:26" ht="20.100000000000001" customHeight="1" x14ac:dyDescent="0.15">
      <c r="B243" s="191"/>
      <c r="C243" s="223"/>
      <c r="D243" s="223"/>
      <c r="E243" s="260"/>
      <c r="F243" s="261"/>
      <c r="G243" s="262"/>
      <c r="H243" s="262"/>
      <c r="I243" s="262"/>
      <c r="J243" s="262"/>
      <c r="K243" s="262"/>
      <c r="L243" s="263"/>
      <c r="M243" s="264">
        <v>99</v>
      </c>
      <c r="N243" s="265" t="s">
        <v>176</v>
      </c>
      <c r="O243" s="266"/>
      <c r="P243" s="266"/>
      <c r="Q243" s="267"/>
      <c r="R243" s="268"/>
      <c r="S243" s="269"/>
      <c r="T243" s="269"/>
      <c r="U243" s="269"/>
      <c r="V243" s="269"/>
      <c r="W243" s="269"/>
      <c r="X243" s="270"/>
      <c r="Y243" s="5"/>
      <c r="Z243" s="232"/>
    </row>
    <row r="244" spans="2:26" ht="20.100000000000001" customHeight="1" x14ac:dyDescent="0.15">
      <c r="B244" s="191"/>
      <c r="C244" s="223"/>
      <c r="D244" s="223"/>
      <c r="E244" s="234">
        <f>E234+1</f>
        <v>13</v>
      </c>
      <c r="F244" s="235" t="s">
        <v>177</v>
      </c>
      <c r="G244" s="236"/>
      <c r="H244" s="236"/>
      <c r="I244" s="236"/>
      <c r="J244" s="236"/>
      <c r="K244" s="236"/>
      <c r="L244" s="237"/>
      <c r="M244" s="238">
        <v>1</v>
      </c>
      <c r="N244" s="239" t="s">
        <v>178</v>
      </c>
      <c r="O244" s="240"/>
      <c r="P244" s="240"/>
      <c r="Q244" s="241"/>
      <c r="R244" s="242" t="s">
        <v>179</v>
      </c>
      <c r="S244" s="243"/>
      <c r="T244" s="243"/>
      <c r="U244" s="243"/>
      <c r="V244" s="243"/>
      <c r="W244" s="243"/>
      <c r="X244" s="244"/>
      <c r="Y244" s="2"/>
      <c r="Z244" s="232"/>
    </row>
    <row r="245" spans="2:26" ht="20.100000000000001" customHeight="1" x14ac:dyDescent="0.15">
      <c r="B245" s="191"/>
      <c r="C245" s="223"/>
      <c r="D245" s="223"/>
      <c r="E245" s="245"/>
      <c r="F245" s="246"/>
      <c r="G245" s="247"/>
      <c r="H245" s="247"/>
      <c r="I245" s="247"/>
      <c r="J245" s="247"/>
      <c r="K245" s="247"/>
      <c r="L245" s="248"/>
      <c r="M245" s="256">
        <v>2</v>
      </c>
      <c r="N245" s="250" t="s">
        <v>180</v>
      </c>
      <c r="O245" s="251"/>
      <c r="P245" s="251"/>
      <c r="Q245" s="252"/>
      <c r="R245" s="257" t="s">
        <v>180</v>
      </c>
      <c r="S245" s="258"/>
      <c r="T245" s="258"/>
      <c r="U245" s="258"/>
      <c r="V245" s="258"/>
      <c r="W245" s="258"/>
      <c r="X245" s="259"/>
      <c r="Y245" s="4"/>
      <c r="Z245" s="232"/>
    </row>
    <row r="246" spans="2:26" ht="20.100000000000001" customHeight="1" x14ac:dyDescent="0.15">
      <c r="B246" s="191"/>
      <c r="C246" s="223"/>
      <c r="D246" s="223"/>
      <c r="E246" s="245"/>
      <c r="F246" s="246"/>
      <c r="G246" s="247"/>
      <c r="H246" s="247"/>
      <c r="I246" s="247"/>
      <c r="J246" s="247"/>
      <c r="K246" s="247"/>
      <c r="L246" s="248"/>
      <c r="M246" s="256">
        <v>3</v>
      </c>
      <c r="N246" s="250" t="s">
        <v>181</v>
      </c>
      <c r="O246" s="251"/>
      <c r="P246" s="251"/>
      <c r="Q246" s="252"/>
      <c r="R246" s="257" t="s">
        <v>182</v>
      </c>
      <c r="S246" s="258"/>
      <c r="T246" s="258"/>
      <c r="U246" s="258"/>
      <c r="V246" s="258"/>
      <c r="W246" s="258"/>
      <c r="X246" s="259"/>
      <c r="Y246" s="4"/>
      <c r="Z246" s="232"/>
    </row>
    <row r="247" spans="2:26" ht="20.100000000000001" customHeight="1" x14ac:dyDescent="0.15">
      <c r="B247" s="191"/>
      <c r="C247" s="223"/>
      <c r="D247" s="223"/>
      <c r="E247" s="245"/>
      <c r="F247" s="246"/>
      <c r="G247" s="247"/>
      <c r="H247" s="247"/>
      <c r="I247" s="247"/>
      <c r="J247" s="247"/>
      <c r="K247" s="247"/>
      <c r="L247" s="248"/>
      <c r="M247" s="256">
        <v>4</v>
      </c>
      <c r="N247" s="250" t="s">
        <v>183</v>
      </c>
      <c r="O247" s="251"/>
      <c r="P247" s="251"/>
      <c r="Q247" s="252"/>
      <c r="R247" s="257" t="s">
        <v>184</v>
      </c>
      <c r="S247" s="258"/>
      <c r="T247" s="258"/>
      <c r="U247" s="258"/>
      <c r="V247" s="258"/>
      <c r="W247" s="258"/>
      <c r="X247" s="259"/>
      <c r="Y247" s="4"/>
      <c r="Z247" s="232"/>
    </row>
    <row r="248" spans="2:26" ht="20.100000000000001" customHeight="1" x14ac:dyDescent="0.15">
      <c r="B248" s="191"/>
      <c r="C248" s="223"/>
      <c r="D248" s="223"/>
      <c r="E248" s="260"/>
      <c r="F248" s="261"/>
      <c r="G248" s="262"/>
      <c r="H248" s="262"/>
      <c r="I248" s="262"/>
      <c r="J248" s="262"/>
      <c r="K248" s="262"/>
      <c r="L248" s="263"/>
      <c r="M248" s="264">
        <v>5</v>
      </c>
      <c r="N248" s="265" t="s">
        <v>185</v>
      </c>
      <c r="O248" s="266"/>
      <c r="P248" s="266"/>
      <c r="Q248" s="267"/>
      <c r="R248" s="268" t="s">
        <v>186</v>
      </c>
      <c r="S248" s="269"/>
      <c r="T248" s="269"/>
      <c r="U248" s="269"/>
      <c r="V248" s="269"/>
      <c r="W248" s="269"/>
      <c r="X248" s="270"/>
      <c r="Y248" s="5"/>
      <c r="Z248" s="232"/>
    </row>
    <row r="249" spans="2:26" ht="20.100000000000001" customHeight="1" x14ac:dyDescent="0.15">
      <c r="B249" s="191"/>
      <c r="C249" s="223"/>
      <c r="D249" s="223"/>
      <c r="E249" s="288">
        <f>E244+1</f>
        <v>14</v>
      </c>
      <c r="F249" s="289" t="s">
        <v>187</v>
      </c>
      <c r="G249" s="290"/>
      <c r="H249" s="290"/>
      <c r="I249" s="290"/>
      <c r="J249" s="290"/>
      <c r="K249" s="290"/>
      <c r="L249" s="291"/>
      <c r="M249" s="238">
        <v>1</v>
      </c>
      <c r="N249" s="239" t="s">
        <v>188</v>
      </c>
      <c r="O249" s="240"/>
      <c r="P249" s="240"/>
      <c r="Q249" s="241"/>
      <c r="R249" s="271" t="s">
        <v>189</v>
      </c>
      <c r="S249" s="272"/>
      <c r="T249" s="272"/>
      <c r="U249" s="272"/>
      <c r="V249" s="272"/>
      <c r="W249" s="272"/>
      <c r="X249" s="273"/>
      <c r="Y249" s="2"/>
      <c r="Z249" s="232"/>
    </row>
    <row r="250" spans="2:26" ht="20.100000000000001" customHeight="1" x14ac:dyDescent="0.15">
      <c r="B250" s="191"/>
      <c r="C250" s="223"/>
      <c r="D250" s="223"/>
      <c r="E250" s="292"/>
      <c r="F250" s="293"/>
      <c r="G250" s="294"/>
      <c r="H250" s="294"/>
      <c r="I250" s="294"/>
      <c r="J250" s="294"/>
      <c r="K250" s="294"/>
      <c r="L250" s="295"/>
      <c r="M250" s="256">
        <v>2</v>
      </c>
      <c r="N250" s="250" t="s">
        <v>190</v>
      </c>
      <c r="O250" s="251"/>
      <c r="P250" s="251"/>
      <c r="Q250" s="252"/>
      <c r="R250" s="253" t="s">
        <v>191</v>
      </c>
      <c r="S250" s="254"/>
      <c r="T250" s="254"/>
      <c r="U250" s="254"/>
      <c r="V250" s="254"/>
      <c r="W250" s="254"/>
      <c r="X250" s="255"/>
      <c r="Y250" s="4"/>
      <c r="Z250" s="232"/>
    </row>
    <row r="251" spans="2:26" ht="20.100000000000001" customHeight="1" x14ac:dyDescent="0.15">
      <c r="B251" s="191"/>
      <c r="C251" s="223"/>
      <c r="D251" s="223"/>
      <c r="E251" s="292"/>
      <c r="F251" s="293"/>
      <c r="G251" s="294"/>
      <c r="H251" s="294"/>
      <c r="I251" s="294"/>
      <c r="J251" s="294"/>
      <c r="K251" s="294"/>
      <c r="L251" s="295"/>
      <c r="M251" s="300">
        <v>3</v>
      </c>
      <c r="N251" s="250" t="s">
        <v>192</v>
      </c>
      <c r="O251" s="251"/>
      <c r="P251" s="251"/>
      <c r="Q251" s="252"/>
      <c r="R251" s="253" t="s">
        <v>193</v>
      </c>
      <c r="S251" s="254"/>
      <c r="T251" s="254"/>
      <c r="U251" s="254"/>
      <c r="V251" s="254"/>
      <c r="W251" s="254"/>
      <c r="X251" s="255"/>
      <c r="Y251" s="7"/>
      <c r="Z251" s="232"/>
    </row>
    <row r="252" spans="2:26" ht="20.100000000000001" customHeight="1" x14ac:dyDescent="0.15">
      <c r="B252" s="191"/>
      <c r="C252" s="223"/>
      <c r="D252" s="223"/>
      <c r="E252" s="296"/>
      <c r="F252" s="297"/>
      <c r="G252" s="298"/>
      <c r="H252" s="298"/>
      <c r="I252" s="298"/>
      <c r="J252" s="298"/>
      <c r="K252" s="298"/>
      <c r="L252" s="299"/>
      <c r="M252" s="264">
        <v>4</v>
      </c>
      <c r="N252" s="265" t="s">
        <v>194</v>
      </c>
      <c r="O252" s="266"/>
      <c r="P252" s="266"/>
      <c r="Q252" s="267"/>
      <c r="R252" s="274" t="s">
        <v>195</v>
      </c>
      <c r="S252" s="275"/>
      <c r="T252" s="275"/>
      <c r="U252" s="275"/>
      <c r="V252" s="275"/>
      <c r="W252" s="275"/>
      <c r="X252" s="276"/>
      <c r="Y252" s="5"/>
      <c r="Z252" s="232"/>
    </row>
    <row r="253" spans="2:26" ht="20.100000000000001" customHeight="1" x14ac:dyDescent="0.15">
      <c r="B253" s="191"/>
      <c r="C253" s="223"/>
      <c r="D253" s="223"/>
      <c r="E253" s="288">
        <f>E249+1</f>
        <v>15</v>
      </c>
      <c r="F253" s="289" t="s">
        <v>196</v>
      </c>
      <c r="G253" s="290"/>
      <c r="H253" s="290"/>
      <c r="I253" s="290"/>
      <c r="J253" s="290"/>
      <c r="K253" s="290"/>
      <c r="L253" s="291"/>
      <c r="M253" s="301">
        <v>1</v>
      </c>
      <c r="N253" s="239" t="s">
        <v>197</v>
      </c>
      <c r="O253" s="240"/>
      <c r="P253" s="240"/>
      <c r="Q253" s="241"/>
      <c r="R253" s="271" t="s">
        <v>198</v>
      </c>
      <c r="S253" s="272"/>
      <c r="T253" s="272"/>
      <c r="U253" s="272"/>
      <c r="V253" s="272"/>
      <c r="W253" s="272"/>
      <c r="X253" s="273"/>
      <c r="Y253" s="2"/>
      <c r="Z253" s="232"/>
    </row>
    <row r="254" spans="2:26" ht="20.100000000000001" customHeight="1" x14ac:dyDescent="0.15">
      <c r="B254" s="191"/>
      <c r="C254" s="223"/>
      <c r="D254" s="223"/>
      <c r="E254" s="292"/>
      <c r="F254" s="293"/>
      <c r="G254" s="294"/>
      <c r="H254" s="294"/>
      <c r="I254" s="294"/>
      <c r="J254" s="294"/>
      <c r="K254" s="294"/>
      <c r="L254" s="295"/>
      <c r="M254" s="256">
        <v>2</v>
      </c>
      <c r="N254" s="250" t="s">
        <v>199</v>
      </c>
      <c r="O254" s="251"/>
      <c r="P254" s="251"/>
      <c r="Q254" s="252"/>
      <c r="R254" s="253" t="s">
        <v>200</v>
      </c>
      <c r="S254" s="254"/>
      <c r="T254" s="254"/>
      <c r="U254" s="254"/>
      <c r="V254" s="254"/>
      <c r="W254" s="254"/>
      <c r="X254" s="255"/>
      <c r="Y254" s="4"/>
      <c r="Z254" s="232"/>
    </row>
    <row r="255" spans="2:26" ht="20.100000000000001" customHeight="1" x14ac:dyDescent="0.15">
      <c r="B255" s="191"/>
      <c r="C255" s="223"/>
      <c r="D255" s="223"/>
      <c r="E255" s="292"/>
      <c r="F255" s="293"/>
      <c r="G255" s="294"/>
      <c r="H255" s="294"/>
      <c r="I255" s="294"/>
      <c r="J255" s="294"/>
      <c r="K255" s="294"/>
      <c r="L255" s="295"/>
      <c r="M255" s="301">
        <v>3</v>
      </c>
      <c r="N255" s="302" t="s">
        <v>201</v>
      </c>
      <c r="O255" s="303"/>
      <c r="P255" s="303"/>
      <c r="Q255" s="304"/>
      <c r="R255" s="305" t="s">
        <v>201</v>
      </c>
      <c r="S255" s="306"/>
      <c r="T255" s="306"/>
      <c r="U255" s="306"/>
      <c r="V255" s="306"/>
      <c r="W255" s="306"/>
      <c r="X255" s="307"/>
      <c r="Y255" s="7"/>
      <c r="Z255" s="232"/>
    </row>
    <row r="256" spans="2:26" ht="30" customHeight="1" x14ac:dyDescent="0.15">
      <c r="B256" s="191"/>
      <c r="C256" s="223"/>
      <c r="D256" s="223"/>
      <c r="E256" s="292"/>
      <c r="F256" s="293"/>
      <c r="G256" s="294"/>
      <c r="H256" s="294"/>
      <c r="I256" s="294"/>
      <c r="J256" s="294"/>
      <c r="K256" s="294"/>
      <c r="L256" s="295"/>
      <c r="M256" s="256">
        <v>4</v>
      </c>
      <c r="N256" s="250" t="s">
        <v>202</v>
      </c>
      <c r="O256" s="251"/>
      <c r="P256" s="251"/>
      <c r="Q256" s="252"/>
      <c r="R256" s="253" t="s">
        <v>203</v>
      </c>
      <c r="S256" s="254"/>
      <c r="T256" s="254"/>
      <c r="U256" s="254"/>
      <c r="V256" s="254"/>
      <c r="W256" s="254"/>
      <c r="X256" s="255"/>
      <c r="Y256" s="4"/>
      <c r="Z256" s="232"/>
    </row>
    <row r="257" spans="2:26" ht="20.100000000000001" customHeight="1" x14ac:dyDescent="0.15">
      <c r="B257" s="191"/>
      <c r="C257" s="223"/>
      <c r="D257" s="223"/>
      <c r="E257" s="292"/>
      <c r="F257" s="293"/>
      <c r="G257" s="294"/>
      <c r="H257" s="294"/>
      <c r="I257" s="294"/>
      <c r="J257" s="294"/>
      <c r="K257" s="294"/>
      <c r="L257" s="295"/>
      <c r="M257" s="256">
        <v>5</v>
      </c>
      <c r="N257" s="250" t="s">
        <v>204</v>
      </c>
      <c r="O257" s="251"/>
      <c r="P257" s="251"/>
      <c r="Q257" s="252"/>
      <c r="R257" s="253" t="s">
        <v>205</v>
      </c>
      <c r="S257" s="254"/>
      <c r="T257" s="254"/>
      <c r="U257" s="254"/>
      <c r="V257" s="254"/>
      <c r="W257" s="254"/>
      <c r="X257" s="255"/>
      <c r="Y257" s="4"/>
      <c r="Z257" s="232"/>
    </row>
    <row r="258" spans="2:26" ht="20.100000000000001" customHeight="1" x14ac:dyDescent="0.15">
      <c r="B258" s="191"/>
      <c r="C258" s="223"/>
      <c r="D258" s="223"/>
      <c r="E258" s="296"/>
      <c r="F258" s="297"/>
      <c r="G258" s="298"/>
      <c r="H258" s="298"/>
      <c r="I258" s="298"/>
      <c r="J258" s="298"/>
      <c r="K258" s="298"/>
      <c r="L258" s="299"/>
      <c r="M258" s="264">
        <v>99</v>
      </c>
      <c r="N258" s="265" t="s">
        <v>206</v>
      </c>
      <c r="O258" s="266"/>
      <c r="P258" s="266"/>
      <c r="Q258" s="267"/>
      <c r="R258" s="274" t="s">
        <v>207</v>
      </c>
      <c r="S258" s="275"/>
      <c r="T258" s="275"/>
      <c r="U258" s="275"/>
      <c r="V258" s="275"/>
      <c r="W258" s="275"/>
      <c r="X258" s="276"/>
      <c r="Y258" s="5"/>
      <c r="Z258" s="232"/>
    </row>
    <row r="259" spans="2:26" ht="20.100000000000001" customHeight="1" x14ac:dyDescent="0.15">
      <c r="B259" s="191"/>
      <c r="C259" s="223"/>
      <c r="D259" s="223"/>
      <c r="E259" s="234">
        <f>E253+1</f>
        <v>16</v>
      </c>
      <c r="F259" s="235" t="s">
        <v>208</v>
      </c>
      <c r="G259" s="236"/>
      <c r="H259" s="236"/>
      <c r="I259" s="236"/>
      <c r="J259" s="236"/>
      <c r="K259" s="236"/>
      <c r="L259" s="237"/>
      <c r="M259" s="238">
        <v>1</v>
      </c>
      <c r="N259" s="239" t="s">
        <v>209</v>
      </c>
      <c r="O259" s="240"/>
      <c r="P259" s="240"/>
      <c r="Q259" s="241"/>
      <c r="R259" s="271" t="s">
        <v>210</v>
      </c>
      <c r="S259" s="272"/>
      <c r="T259" s="272"/>
      <c r="U259" s="272"/>
      <c r="V259" s="272"/>
      <c r="W259" s="272"/>
      <c r="X259" s="273"/>
      <c r="Y259" s="2"/>
      <c r="Z259" s="232"/>
    </row>
    <row r="260" spans="2:26" ht="20.100000000000001" customHeight="1" x14ac:dyDescent="0.15">
      <c r="B260" s="191"/>
      <c r="C260" s="223"/>
      <c r="D260" s="223"/>
      <c r="E260" s="245"/>
      <c r="F260" s="246"/>
      <c r="G260" s="247"/>
      <c r="H260" s="247"/>
      <c r="I260" s="247"/>
      <c r="J260" s="247"/>
      <c r="K260" s="247"/>
      <c r="L260" s="248"/>
      <c r="M260" s="256">
        <v>2</v>
      </c>
      <c r="N260" s="250" t="s">
        <v>211</v>
      </c>
      <c r="O260" s="251"/>
      <c r="P260" s="251"/>
      <c r="Q260" s="252"/>
      <c r="R260" s="253" t="s">
        <v>212</v>
      </c>
      <c r="S260" s="254"/>
      <c r="T260" s="254"/>
      <c r="U260" s="254"/>
      <c r="V260" s="254"/>
      <c r="W260" s="254"/>
      <c r="X260" s="255"/>
      <c r="Y260" s="4"/>
      <c r="Z260" s="232"/>
    </row>
    <row r="261" spans="2:26" ht="20.100000000000001" customHeight="1" x14ac:dyDescent="0.15">
      <c r="B261" s="191"/>
      <c r="C261" s="223"/>
      <c r="D261" s="223"/>
      <c r="E261" s="245"/>
      <c r="F261" s="246"/>
      <c r="G261" s="247"/>
      <c r="H261" s="247"/>
      <c r="I261" s="247"/>
      <c r="J261" s="247"/>
      <c r="K261" s="247"/>
      <c r="L261" s="248"/>
      <c r="M261" s="256">
        <v>3</v>
      </c>
      <c r="N261" s="250" t="s">
        <v>213</v>
      </c>
      <c r="O261" s="251"/>
      <c r="P261" s="251"/>
      <c r="Q261" s="252"/>
      <c r="R261" s="253" t="s">
        <v>214</v>
      </c>
      <c r="S261" s="254"/>
      <c r="T261" s="254"/>
      <c r="U261" s="254"/>
      <c r="V261" s="254"/>
      <c r="W261" s="254"/>
      <c r="X261" s="255"/>
      <c r="Y261" s="4"/>
      <c r="Z261" s="232"/>
    </row>
    <row r="262" spans="2:26" ht="20.100000000000001" customHeight="1" x14ac:dyDescent="0.15">
      <c r="B262" s="191"/>
      <c r="C262" s="223"/>
      <c r="D262" s="223"/>
      <c r="E262" s="245"/>
      <c r="F262" s="246"/>
      <c r="G262" s="247"/>
      <c r="H262" s="247"/>
      <c r="I262" s="247"/>
      <c r="J262" s="247"/>
      <c r="K262" s="247"/>
      <c r="L262" s="248"/>
      <c r="M262" s="300">
        <v>4</v>
      </c>
      <c r="N262" s="302" t="s">
        <v>215</v>
      </c>
      <c r="O262" s="303"/>
      <c r="P262" s="303"/>
      <c r="Q262" s="304"/>
      <c r="R262" s="305" t="s">
        <v>216</v>
      </c>
      <c r="S262" s="306"/>
      <c r="T262" s="306"/>
      <c r="U262" s="306"/>
      <c r="V262" s="306"/>
      <c r="W262" s="306"/>
      <c r="X262" s="307"/>
      <c r="Y262" s="7"/>
      <c r="Z262" s="232"/>
    </row>
    <row r="263" spans="2:26" ht="20.100000000000001" customHeight="1" x14ac:dyDescent="0.15">
      <c r="B263" s="191"/>
      <c r="C263" s="223"/>
      <c r="D263" s="223"/>
      <c r="E263" s="260"/>
      <c r="F263" s="261"/>
      <c r="G263" s="262"/>
      <c r="H263" s="262"/>
      <c r="I263" s="262"/>
      <c r="J263" s="262"/>
      <c r="K263" s="262"/>
      <c r="L263" s="263"/>
      <c r="M263" s="264">
        <v>5</v>
      </c>
      <c r="N263" s="265" t="s">
        <v>217</v>
      </c>
      <c r="O263" s="266"/>
      <c r="P263" s="266"/>
      <c r="Q263" s="267"/>
      <c r="R263" s="274" t="s">
        <v>218</v>
      </c>
      <c r="S263" s="275"/>
      <c r="T263" s="275"/>
      <c r="U263" s="275"/>
      <c r="V263" s="275"/>
      <c r="W263" s="275"/>
      <c r="X263" s="276"/>
      <c r="Y263" s="5"/>
      <c r="Z263" s="232"/>
    </row>
    <row r="264" spans="2:26" ht="30" customHeight="1" x14ac:dyDescent="0.15">
      <c r="B264" s="191"/>
      <c r="C264" s="223"/>
      <c r="D264" s="223"/>
      <c r="E264" s="234">
        <f>E259+1</f>
        <v>17</v>
      </c>
      <c r="F264" s="235" t="s">
        <v>219</v>
      </c>
      <c r="G264" s="236"/>
      <c r="H264" s="236"/>
      <c r="I264" s="236"/>
      <c r="J264" s="236"/>
      <c r="K264" s="236"/>
      <c r="L264" s="237"/>
      <c r="M264" s="238">
        <v>1</v>
      </c>
      <c r="N264" s="239" t="s">
        <v>220</v>
      </c>
      <c r="O264" s="240"/>
      <c r="P264" s="240"/>
      <c r="Q264" s="241"/>
      <c r="R264" s="242" t="s">
        <v>221</v>
      </c>
      <c r="S264" s="243"/>
      <c r="T264" s="243"/>
      <c r="U264" s="243"/>
      <c r="V264" s="243"/>
      <c r="W264" s="243"/>
      <c r="X264" s="244"/>
      <c r="Y264" s="2"/>
      <c r="Z264" s="232"/>
    </row>
    <row r="265" spans="2:26" ht="20.100000000000001" customHeight="1" x14ac:dyDescent="0.15">
      <c r="B265" s="191"/>
      <c r="C265" s="223"/>
      <c r="D265" s="223"/>
      <c r="E265" s="260"/>
      <c r="F265" s="261"/>
      <c r="G265" s="262"/>
      <c r="H265" s="262"/>
      <c r="I265" s="262"/>
      <c r="J265" s="262"/>
      <c r="K265" s="262"/>
      <c r="L265" s="263"/>
      <c r="M265" s="264">
        <v>2</v>
      </c>
      <c r="N265" s="265" t="s">
        <v>219</v>
      </c>
      <c r="O265" s="266"/>
      <c r="P265" s="266"/>
      <c r="Q265" s="267"/>
      <c r="R265" s="268" t="s">
        <v>219</v>
      </c>
      <c r="S265" s="269"/>
      <c r="T265" s="269"/>
      <c r="U265" s="269"/>
      <c r="V265" s="269"/>
      <c r="W265" s="269"/>
      <c r="X265" s="270"/>
      <c r="Y265" s="5"/>
      <c r="Z265" s="232"/>
    </row>
    <row r="266" spans="2:26" ht="20.100000000000001" customHeight="1" x14ac:dyDescent="0.15">
      <c r="B266" s="191"/>
      <c r="C266" s="223"/>
      <c r="D266" s="223"/>
      <c r="E266" s="245">
        <f>E264+1</f>
        <v>18</v>
      </c>
      <c r="F266" s="246" t="s">
        <v>222</v>
      </c>
      <c r="G266" s="247"/>
      <c r="H266" s="247"/>
      <c r="I266" s="247"/>
      <c r="J266" s="247"/>
      <c r="K266" s="247"/>
      <c r="L266" s="248"/>
      <c r="M266" s="300">
        <v>1</v>
      </c>
      <c r="N266" s="302" t="s">
        <v>223</v>
      </c>
      <c r="O266" s="303"/>
      <c r="P266" s="303"/>
      <c r="Q266" s="304"/>
      <c r="R266" s="305" t="s">
        <v>224</v>
      </c>
      <c r="S266" s="306"/>
      <c r="T266" s="306"/>
      <c r="U266" s="306"/>
      <c r="V266" s="306"/>
      <c r="W266" s="306"/>
      <c r="X266" s="307"/>
      <c r="Y266" s="7"/>
      <c r="Z266" s="232"/>
    </row>
    <row r="267" spans="2:26" ht="20.100000000000001" customHeight="1" x14ac:dyDescent="0.15">
      <c r="B267" s="191"/>
      <c r="C267" s="223"/>
      <c r="D267" s="223"/>
      <c r="E267" s="260"/>
      <c r="F267" s="261"/>
      <c r="G267" s="262"/>
      <c r="H267" s="262"/>
      <c r="I267" s="262"/>
      <c r="J267" s="262"/>
      <c r="K267" s="262"/>
      <c r="L267" s="263"/>
      <c r="M267" s="264">
        <v>2</v>
      </c>
      <c r="N267" s="265" t="s">
        <v>225</v>
      </c>
      <c r="O267" s="266"/>
      <c r="P267" s="266"/>
      <c r="Q267" s="267"/>
      <c r="R267" s="274" t="s">
        <v>226</v>
      </c>
      <c r="S267" s="275"/>
      <c r="T267" s="275"/>
      <c r="U267" s="275"/>
      <c r="V267" s="275"/>
      <c r="W267" s="275"/>
      <c r="X267" s="276"/>
      <c r="Y267" s="5"/>
      <c r="Z267" s="232"/>
    </row>
    <row r="268" spans="2:26" ht="20.100000000000001" customHeight="1" x14ac:dyDescent="0.15">
      <c r="B268" s="191"/>
      <c r="C268" s="223"/>
      <c r="D268" s="223"/>
      <c r="E268" s="234">
        <f>E266+1</f>
        <v>19</v>
      </c>
      <c r="F268" s="235" t="s">
        <v>227</v>
      </c>
      <c r="G268" s="236"/>
      <c r="H268" s="236"/>
      <c r="I268" s="236"/>
      <c r="J268" s="236"/>
      <c r="K268" s="236"/>
      <c r="L268" s="237"/>
      <c r="M268" s="238">
        <v>1</v>
      </c>
      <c r="N268" s="239" t="s">
        <v>228</v>
      </c>
      <c r="O268" s="240"/>
      <c r="P268" s="240"/>
      <c r="Q268" s="241"/>
      <c r="R268" s="271" t="s">
        <v>229</v>
      </c>
      <c r="S268" s="272"/>
      <c r="T268" s="272"/>
      <c r="U268" s="272"/>
      <c r="V268" s="272"/>
      <c r="W268" s="272"/>
      <c r="X268" s="273"/>
      <c r="Y268" s="2"/>
      <c r="Z268" s="232"/>
    </row>
    <row r="269" spans="2:26" ht="20.100000000000001" customHeight="1" x14ac:dyDescent="0.15">
      <c r="B269" s="191"/>
      <c r="C269" s="223"/>
      <c r="D269" s="223"/>
      <c r="E269" s="260"/>
      <c r="F269" s="261"/>
      <c r="G269" s="262"/>
      <c r="H269" s="262"/>
      <c r="I269" s="262"/>
      <c r="J269" s="262"/>
      <c r="K269" s="262"/>
      <c r="L269" s="263"/>
      <c r="M269" s="264">
        <v>2</v>
      </c>
      <c r="N269" s="265" t="s">
        <v>230</v>
      </c>
      <c r="O269" s="266"/>
      <c r="P269" s="266"/>
      <c r="Q269" s="267"/>
      <c r="R269" s="268" t="s">
        <v>231</v>
      </c>
      <c r="S269" s="269"/>
      <c r="T269" s="269"/>
      <c r="U269" s="269"/>
      <c r="V269" s="269"/>
      <c r="W269" s="269"/>
      <c r="X269" s="270"/>
      <c r="Y269" s="5"/>
      <c r="Z269" s="232"/>
    </row>
    <row r="270" spans="2:26" ht="20.100000000000001" customHeight="1" x14ac:dyDescent="0.15">
      <c r="B270" s="191"/>
      <c r="C270" s="223"/>
      <c r="D270" s="223"/>
      <c r="E270" s="308">
        <f>E268+1</f>
        <v>20</v>
      </c>
      <c r="F270" s="261" t="s">
        <v>445</v>
      </c>
      <c r="G270" s="262"/>
      <c r="H270" s="262"/>
      <c r="I270" s="262"/>
      <c r="J270" s="262"/>
      <c r="K270" s="262"/>
      <c r="L270" s="263"/>
      <c r="M270" s="309">
        <v>99</v>
      </c>
      <c r="N270" s="310" t="s">
        <v>448</v>
      </c>
      <c r="O270" s="311"/>
      <c r="P270" s="311"/>
      <c r="Q270" s="312"/>
      <c r="R270" s="313"/>
      <c r="S270" s="314"/>
      <c r="T270" s="314"/>
      <c r="U270" s="314"/>
      <c r="V270" s="314"/>
      <c r="W270" s="314"/>
      <c r="X270" s="315"/>
      <c r="Y270" s="8"/>
      <c r="Z270" s="232"/>
    </row>
    <row r="271" spans="2:26" ht="20.100000000000001" customHeight="1" x14ac:dyDescent="0.15">
      <c r="B271" s="191"/>
      <c r="C271" s="223"/>
      <c r="D271" s="223"/>
      <c r="E271" s="316" t="str">
        <f>"*1 具体的な内容を ("&amp;E273&amp;")"&amp;F273&amp;" に入力してください。"</f>
        <v>*1 具体的な内容を (21)その他の具体的な内容 に入力してください。</v>
      </c>
      <c r="M271" s="317"/>
      <c r="N271" s="318"/>
      <c r="O271" s="318"/>
      <c r="P271" s="318"/>
      <c r="Q271" s="318"/>
      <c r="R271" s="319"/>
      <c r="S271" s="319"/>
      <c r="T271" s="319"/>
      <c r="U271" s="319"/>
      <c r="V271" s="319"/>
      <c r="W271" s="319"/>
      <c r="X271" s="319"/>
      <c r="Y271" s="319"/>
      <c r="Z271" s="232"/>
    </row>
    <row r="272" spans="2:26" ht="20.100000000000001" customHeight="1" x14ac:dyDescent="0.15">
      <c r="B272" s="191"/>
      <c r="F272" s="320"/>
      <c r="G272" s="321"/>
      <c r="H272" s="321"/>
      <c r="I272" s="321"/>
      <c r="J272" s="321"/>
      <c r="K272" s="321"/>
      <c r="L272" s="321"/>
      <c r="M272" s="322"/>
      <c r="N272" s="322"/>
      <c r="O272" s="322"/>
      <c r="P272" s="323"/>
      <c r="Q272" s="322"/>
      <c r="R272" s="322"/>
      <c r="S272" s="322"/>
      <c r="T272" s="322"/>
      <c r="U272" s="322"/>
      <c r="V272" s="322"/>
      <c r="W272" s="322"/>
      <c r="X272" s="322"/>
      <c r="Y272" s="322"/>
      <c r="Z272" s="191"/>
    </row>
    <row r="273" spans="1:26" ht="20.100000000000001" customHeight="1" x14ac:dyDescent="0.15">
      <c r="B273" s="191"/>
      <c r="E273" s="143">
        <f>E270+1</f>
        <v>21</v>
      </c>
      <c r="F273" s="324" t="s">
        <v>232</v>
      </c>
      <c r="G273" s="325"/>
      <c r="H273" s="326"/>
      <c r="I273" s="326"/>
      <c r="J273" s="326"/>
      <c r="K273" s="326"/>
      <c r="L273" s="326"/>
      <c r="M273" s="327"/>
      <c r="N273" s="326"/>
      <c r="O273" s="326"/>
      <c r="Z273" s="191"/>
    </row>
    <row r="274" spans="1:26" ht="20.100000000000001" customHeight="1" x14ac:dyDescent="0.15">
      <c r="B274" s="191"/>
      <c r="F274" s="328" t="s">
        <v>233</v>
      </c>
      <c r="G274" s="329"/>
      <c r="H274" s="329"/>
      <c r="I274" s="329"/>
      <c r="J274" s="329"/>
      <c r="K274" s="329"/>
      <c r="L274" s="330"/>
      <c r="M274" s="330"/>
      <c r="Z274" s="191"/>
    </row>
    <row r="275" spans="1:26" ht="99.95" customHeight="1" x14ac:dyDescent="0.15">
      <c r="A275" s="233">
        <f>IFERROR(IF(AND($Y270="○",TRIM($F275)=""),1001,0),3)</f>
        <v>0</v>
      </c>
      <c r="B275" s="191"/>
      <c r="F275" s="114"/>
      <c r="G275" s="115"/>
      <c r="H275" s="115"/>
      <c r="I275" s="115"/>
      <c r="J275" s="115"/>
      <c r="K275" s="115"/>
      <c r="L275" s="115"/>
      <c r="M275" s="115"/>
      <c r="N275" s="115"/>
      <c r="O275" s="115"/>
      <c r="P275" s="115"/>
      <c r="Q275" s="115"/>
      <c r="R275" s="115"/>
      <c r="S275" s="115"/>
      <c r="T275" s="115"/>
      <c r="U275" s="115"/>
      <c r="V275" s="115"/>
      <c r="W275" s="115"/>
      <c r="X275" s="115"/>
      <c r="Y275" s="115"/>
      <c r="Z275" s="191"/>
    </row>
    <row r="276" spans="1:26" ht="20.100000000000001" customHeight="1" x14ac:dyDescent="0.15">
      <c r="B276" s="191"/>
      <c r="Z276" s="191"/>
    </row>
    <row r="277" spans="1:26" ht="20.100000000000001" customHeight="1" x14ac:dyDescent="0.15">
      <c r="A277" s="123"/>
      <c r="B277" s="331"/>
      <c r="C277" s="332"/>
      <c r="D277" s="143">
        <f>D191+1</f>
        <v>2</v>
      </c>
      <c r="E277" s="118" t="s">
        <v>391</v>
      </c>
      <c r="K277" s="333"/>
      <c r="L277" s="333"/>
      <c r="M277" s="334"/>
      <c r="N277" s="333"/>
      <c r="O277" s="334"/>
      <c r="P277" s="333"/>
      <c r="Q277" s="333"/>
      <c r="R277" s="334"/>
      <c r="S277" s="333"/>
      <c r="T277" s="333"/>
      <c r="U277" s="333"/>
      <c r="V277" s="333"/>
      <c r="W277" s="333"/>
      <c r="X277" s="333"/>
      <c r="Y277" s="333"/>
      <c r="Z277" s="232"/>
    </row>
    <row r="278" spans="1:26" ht="39.950000000000003" customHeight="1" x14ac:dyDescent="0.15">
      <c r="A278" s="123"/>
      <c r="B278" s="335"/>
      <c r="C278" s="223"/>
      <c r="D278" s="223"/>
      <c r="E278" s="336" t="s">
        <v>490</v>
      </c>
      <c r="F278" s="336"/>
      <c r="G278" s="336"/>
      <c r="H278" s="336"/>
      <c r="I278" s="336"/>
      <c r="J278" s="336"/>
      <c r="K278" s="336"/>
      <c r="L278" s="336"/>
      <c r="M278" s="336"/>
      <c r="N278" s="336"/>
      <c r="O278" s="336"/>
      <c r="P278" s="336"/>
      <c r="Q278" s="336"/>
      <c r="R278" s="336"/>
      <c r="S278" s="336"/>
      <c r="T278" s="336"/>
      <c r="U278" s="336"/>
      <c r="V278" s="336"/>
      <c r="W278" s="336"/>
      <c r="X278" s="336"/>
      <c r="Y278" s="336"/>
      <c r="Z278" s="232"/>
    </row>
    <row r="279" spans="1:26" ht="20.100000000000001" customHeight="1" x14ac:dyDescent="0.15">
      <c r="A279" s="134"/>
      <c r="B279" s="335"/>
      <c r="C279" s="223"/>
      <c r="D279" s="223"/>
      <c r="E279" s="224" t="s">
        <v>71</v>
      </c>
      <c r="F279" s="225"/>
      <c r="G279" s="225"/>
      <c r="H279" s="225"/>
      <c r="I279" s="225"/>
      <c r="J279" s="225"/>
      <c r="K279" s="225"/>
      <c r="L279" s="226"/>
      <c r="M279" s="227" t="s">
        <v>72</v>
      </c>
      <c r="N279" s="228"/>
      <c r="O279" s="228"/>
      <c r="P279" s="228"/>
      <c r="Q279" s="229"/>
      <c r="R279" s="230" t="s">
        <v>73</v>
      </c>
      <c r="S279" s="230"/>
      <c r="T279" s="230"/>
      <c r="U279" s="230"/>
      <c r="V279" s="230"/>
      <c r="W279" s="230"/>
      <c r="X279" s="230"/>
      <c r="Y279" s="231" t="s">
        <v>11</v>
      </c>
      <c r="Z279" s="232"/>
    </row>
    <row r="280" spans="1:26" ht="20.100000000000001" customHeight="1" x14ac:dyDescent="0.15">
      <c r="A280" s="123"/>
      <c r="B280" s="335"/>
      <c r="C280" s="223"/>
      <c r="D280" s="223"/>
      <c r="E280" s="337">
        <v>1</v>
      </c>
      <c r="F280" s="338" t="s">
        <v>234</v>
      </c>
      <c r="G280" s="339"/>
      <c r="H280" s="339"/>
      <c r="I280" s="339"/>
      <c r="J280" s="339"/>
      <c r="K280" s="339"/>
      <c r="L280" s="340"/>
      <c r="M280" s="249">
        <v>1</v>
      </c>
      <c r="N280" s="239" t="s">
        <v>235</v>
      </c>
      <c r="O280" s="240"/>
      <c r="P280" s="240"/>
      <c r="Q280" s="241"/>
      <c r="R280" s="242"/>
      <c r="S280" s="243"/>
      <c r="T280" s="243"/>
      <c r="U280" s="243"/>
      <c r="V280" s="243"/>
      <c r="W280" s="243"/>
      <c r="X280" s="244"/>
      <c r="Y280" s="3"/>
      <c r="Z280" s="232"/>
    </row>
    <row r="281" spans="1:26" ht="20.100000000000001" customHeight="1" x14ac:dyDescent="0.15">
      <c r="A281" s="123"/>
      <c r="B281" s="335"/>
      <c r="C281" s="223"/>
      <c r="D281" s="223"/>
      <c r="E281" s="341"/>
      <c r="F281" s="342"/>
      <c r="G281" s="343"/>
      <c r="H281" s="343"/>
      <c r="I281" s="343"/>
      <c r="J281" s="343"/>
      <c r="K281" s="343"/>
      <c r="L281" s="344"/>
      <c r="M281" s="256">
        <v>2</v>
      </c>
      <c r="N281" s="250" t="s">
        <v>236</v>
      </c>
      <c r="O281" s="251"/>
      <c r="P281" s="251"/>
      <c r="Q281" s="252"/>
      <c r="R281" s="257"/>
      <c r="S281" s="258"/>
      <c r="T281" s="258"/>
      <c r="U281" s="258"/>
      <c r="V281" s="258"/>
      <c r="W281" s="258"/>
      <c r="X281" s="259"/>
      <c r="Y281" s="4"/>
      <c r="Z281" s="232"/>
    </row>
    <row r="282" spans="1:26" ht="20.100000000000001" customHeight="1" x14ac:dyDescent="0.15">
      <c r="A282" s="123"/>
      <c r="B282" s="335"/>
      <c r="C282" s="223"/>
      <c r="D282" s="223"/>
      <c r="E282" s="341"/>
      <c r="F282" s="342"/>
      <c r="G282" s="343"/>
      <c r="H282" s="343"/>
      <c r="I282" s="343"/>
      <c r="J282" s="343"/>
      <c r="K282" s="343"/>
      <c r="L282" s="344"/>
      <c r="M282" s="256">
        <v>3</v>
      </c>
      <c r="N282" s="250" t="s">
        <v>237</v>
      </c>
      <c r="O282" s="251"/>
      <c r="P282" s="251"/>
      <c r="Q282" s="252"/>
      <c r="R282" s="257"/>
      <c r="S282" s="258"/>
      <c r="T282" s="258"/>
      <c r="U282" s="258"/>
      <c r="V282" s="258"/>
      <c r="W282" s="258"/>
      <c r="X282" s="259"/>
      <c r="Y282" s="4"/>
      <c r="Z282" s="232"/>
    </row>
    <row r="283" spans="1:26" ht="20.100000000000001" customHeight="1" x14ac:dyDescent="0.15">
      <c r="A283" s="123"/>
      <c r="B283" s="335"/>
      <c r="C283" s="223"/>
      <c r="D283" s="223"/>
      <c r="E283" s="341"/>
      <c r="F283" s="342"/>
      <c r="G283" s="343"/>
      <c r="H283" s="343"/>
      <c r="I283" s="343"/>
      <c r="J283" s="343"/>
      <c r="K283" s="343"/>
      <c r="L283" s="344"/>
      <c r="M283" s="256">
        <v>4</v>
      </c>
      <c r="N283" s="250" t="s">
        <v>238</v>
      </c>
      <c r="O283" s="251"/>
      <c r="P283" s="251"/>
      <c r="Q283" s="252"/>
      <c r="R283" s="257" t="s">
        <v>239</v>
      </c>
      <c r="S283" s="258"/>
      <c r="T283" s="258"/>
      <c r="U283" s="258"/>
      <c r="V283" s="258"/>
      <c r="W283" s="258"/>
      <c r="X283" s="259"/>
      <c r="Y283" s="4"/>
      <c r="Z283" s="232"/>
    </row>
    <row r="284" spans="1:26" ht="20.100000000000001" customHeight="1" x14ac:dyDescent="0.15">
      <c r="A284" s="123"/>
      <c r="B284" s="335"/>
      <c r="C284" s="223"/>
      <c r="D284" s="223"/>
      <c r="E284" s="341"/>
      <c r="F284" s="342"/>
      <c r="G284" s="343"/>
      <c r="H284" s="343"/>
      <c r="I284" s="343"/>
      <c r="J284" s="343"/>
      <c r="K284" s="343"/>
      <c r="L284" s="344"/>
      <c r="M284" s="256">
        <v>5</v>
      </c>
      <c r="N284" s="250" t="s">
        <v>240</v>
      </c>
      <c r="O284" s="251"/>
      <c r="P284" s="251"/>
      <c r="Q284" s="252"/>
      <c r="R284" s="257"/>
      <c r="S284" s="258"/>
      <c r="T284" s="258"/>
      <c r="U284" s="258"/>
      <c r="V284" s="258"/>
      <c r="W284" s="258"/>
      <c r="X284" s="259"/>
      <c r="Y284" s="4"/>
      <c r="Z284" s="232"/>
    </row>
    <row r="285" spans="1:26" ht="20.100000000000001" customHeight="1" x14ac:dyDescent="0.15">
      <c r="A285" s="123"/>
      <c r="B285" s="335"/>
      <c r="C285" s="223"/>
      <c r="D285" s="223"/>
      <c r="E285" s="337">
        <f>E280+1</f>
        <v>2</v>
      </c>
      <c r="F285" s="235" t="s">
        <v>241</v>
      </c>
      <c r="G285" s="236"/>
      <c r="H285" s="236"/>
      <c r="I285" s="236"/>
      <c r="J285" s="236"/>
      <c r="K285" s="236"/>
      <c r="L285" s="237"/>
      <c r="M285" s="238">
        <v>1</v>
      </c>
      <c r="N285" s="239" t="s">
        <v>242</v>
      </c>
      <c r="O285" s="240"/>
      <c r="P285" s="240"/>
      <c r="Q285" s="241"/>
      <c r="R285" s="242" t="s">
        <v>243</v>
      </c>
      <c r="S285" s="243"/>
      <c r="T285" s="243"/>
      <c r="U285" s="243"/>
      <c r="V285" s="243"/>
      <c r="W285" s="243"/>
      <c r="X285" s="244"/>
      <c r="Y285" s="2"/>
      <c r="Z285" s="232"/>
    </row>
    <row r="286" spans="1:26" ht="20.100000000000001" customHeight="1" x14ac:dyDescent="0.15">
      <c r="A286" s="123"/>
      <c r="B286" s="335"/>
      <c r="C286" s="223"/>
      <c r="D286" s="223"/>
      <c r="E286" s="341"/>
      <c r="F286" s="246"/>
      <c r="G286" s="247"/>
      <c r="H286" s="247"/>
      <c r="I286" s="247"/>
      <c r="J286" s="247"/>
      <c r="K286" s="247"/>
      <c r="L286" s="248"/>
      <c r="M286" s="256">
        <v>2</v>
      </c>
      <c r="N286" s="250" t="s">
        <v>244</v>
      </c>
      <c r="O286" s="251"/>
      <c r="P286" s="251"/>
      <c r="Q286" s="252"/>
      <c r="R286" s="257"/>
      <c r="S286" s="258"/>
      <c r="T286" s="258"/>
      <c r="U286" s="258"/>
      <c r="V286" s="258"/>
      <c r="W286" s="258"/>
      <c r="X286" s="259"/>
      <c r="Y286" s="4"/>
      <c r="Z286" s="232"/>
    </row>
    <row r="287" spans="1:26" ht="20.100000000000001" customHeight="1" x14ac:dyDescent="0.15">
      <c r="A287" s="123"/>
      <c r="B287" s="335"/>
      <c r="C287" s="223"/>
      <c r="D287" s="223"/>
      <c r="E287" s="341"/>
      <c r="F287" s="246"/>
      <c r="G287" s="247"/>
      <c r="H287" s="247"/>
      <c r="I287" s="247"/>
      <c r="J287" s="247"/>
      <c r="K287" s="247"/>
      <c r="L287" s="248"/>
      <c r="M287" s="256">
        <v>3</v>
      </c>
      <c r="N287" s="250" t="s">
        <v>245</v>
      </c>
      <c r="O287" s="251"/>
      <c r="P287" s="251"/>
      <c r="Q287" s="252"/>
      <c r="R287" s="257" t="s">
        <v>246</v>
      </c>
      <c r="S287" s="258"/>
      <c r="T287" s="258"/>
      <c r="U287" s="258"/>
      <c r="V287" s="258"/>
      <c r="W287" s="258"/>
      <c r="X287" s="259"/>
      <c r="Y287" s="4"/>
      <c r="Z287" s="232"/>
    </row>
    <row r="288" spans="1:26" ht="20.100000000000001" customHeight="1" x14ac:dyDescent="0.15">
      <c r="A288" s="123"/>
      <c r="B288" s="335"/>
      <c r="C288" s="223"/>
      <c r="D288" s="223"/>
      <c r="E288" s="341"/>
      <c r="F288" s="246"/>
      <c r="G288" s="247"/>
      <c r="H288" s="247"/>
      <c r="I288" s="247"/>
      <c r="J288" s="247"/>
      <c r="K288" s="247"/>
      <c r="L288" s="248"/>
      <c r="M288" s="256">
        <v>4</v>
      </c>
      <c r="N288" s="250" t="s">
        <v>247</v>
      </c>
      <c r="O288" s="251"/>
      <c r="P288" s="251"/>
      <c r="Q288" s="252"/>
      <c r="R288" s="257" t="s">
        <v>248</v>
      </c>
      <c r="S288" s="258"/>
      <c r="T288" s="258"/>
      <c r="U288" s="258"/>
      <c r="V288" s="258"/>
      <c r="W288" s="258"/>
      <c r="X288" s="259"/>
      <c r="Y288" s="4"/>
      <c r="Z288" s="232"/>
    </row>
    <row r="289" spans="1:26" ht="20.100000000000001" customHeight="1" x14ac:dyDescent="0.15">
      <c r="A289" s="123"/>
      <c r="B289" s="335"/>
      <c r="C289" s="223"/>
      <c r="D289" s="223"/>
      <c r="E289" s="341"/>
      <c r="F289" s="246"/>
      <c r="G289" s="247"/>
      <c r="H289" s="247"/>
      <c r="I289" s="247"/>
      <c r="J289" s="247"/>
      <c r="K289" s="247"/>
      <c r="L289" s="248"/>
      <c r="M289" s="256">
        <v>5</v>
      </c>
      <c r="N289" s="250" t="s">
        <v>249</v>
      </c>
      <c r="O289" s="251"/>
      <c r="P289" s="251"/>
      <c r="Q289" s="252"/>
      <c r="R289" s="257"/>
      <c r="S289" s="258"/>
      <c r="T289" s="258"/>
      <c r="U289" s="258"/>
      <c r="V289" s="258"/>
      <c r="W289" s="258"/>
      <c r="X289" s="259"/>
      <c r="Y289" s="4"/>
      <c r="Z289" s="232"/>
    </row>
    <row r="290" spans="1:26" ht="20.100000000000001" customHeight="1" x14ac:dyDescent="0.15">
      <c r="A290" s="123"/>
      <c r="B290" s="335"/>
      <c r="C290" s="223"/>
      <c r="D290" s="223"/>
      <c r="E290" s="341"/>
      <c r="F290" s="246"/>
      <c r="G290" s="247"/>
      <c r="H290" s="247"/>
      <c r="I290" s="247"/>
      <c r="J290" s="247"/>
      <c r="K290" s="247"/>
      <c r="L290" s="248"/>
      <c r="M290" s="256">
        <v>6</v>
      </c>
      <c r="N290" s="250" t="s">
        <v>250</v>
      </c>
      <c r="O290" s="251"/>
      <c r="P290" s="251"/>
      <c r="Q290" s="252"/>
      <c r="R290" s="257" t="s">
        <v>251</v>
      </c>
      <c r="S290" s="258"/>
      <c r="T290" s="258"/>
      <c r="U290" s="258"/>
      <c r="V290" s="258"/>
      <c r="W290" s="258"/>
      <c r="X290" s="259"/>
      <c r="Y290" s="4"/>
      <c r="Z290" s="232"/>
    </row>
    <row r="291" spans="1:26" ht="20.100000000000001" customHeight="1" x14ac:dyDescent="0.15">
      <c r="A291" s="123"/>
      <c r="B291" s="335"/>
      <c r="C291" s="223"/>
      <c r="D291" s="223"/>
      <c r="E291" s="341"/>
      <c r="F291" s="246"/>
      <c r="G291" s="247"/>
      <c r="H291" s="247"/>
      <c r="I291" s="247"/>
      <c r="J291" s="247"/>
      <c r="K291" s="247"/>
      <c r="L291" s="248"/>
      <c r="M291" s="256">
        <v>7</v>
      </c>
      <c r="N291" s="250" t="s">
        <v>252</v>
      </c>
      <c r="O291" s="251"/>
      <c r="P291" s="251"/>
      <c r="Q291" s="252"/>
      <c r="R291" s="257" t="s">
        <v>253</v>
      </c>
      <c r="S291" s="258"/>
      <c r="T291" s="258"/>
      <c r="U291" s="258"/>
      <c r="V291" s="258"/>
      <c r="W291" s="258"/>
      <c r="X291" s="259"/>
      <c r="Y291" s="4"/>
      <c r="Z291" s="232"/>
    </row>
    <row r="292" spans="1:26" ht="20.100000000000001" customHeight="1" x14ac:dyDescent="0.15">
      <c r="A292" s="123"/>
      <c r="B292" s="335"/>
      <c r="C292" s="223"/>
      <c r="D292" s="223"/>
      <c r="E292" s="341"/>
      <c r="F292" s="246"/>
      <c r="G292" s="247"/>
      <c r="H292" s="247"/>
      <c r="I292" s="247"/>
      <c r="J292" s="247"/>
      <c r="K292" s="247"/>
      <c r="L292" s="248"/>
      <c r="M292" s="256">
        <v>8</v>
      </c>
      <c r="N292" s="250" t="s">
        <v>254</v>
      </c>
      <c r="O292" s="251"/>
      <c r="P292" s="251"/>
      <c r="Q292" s="252"/>
      <c r="R292" s="257"/>
      <c r="S292" s="258"/>
      <c r="T292" s="258"/>
      <c r="U292" s="258"/>
      <c r="V292" s="258"/>
      <c r="W292" s="258"/>
      <c r="X292" s="259"/>
      <c r="Y292" s="4"/>
      <c r="Z292" s="232"/>
    </row>
    <row r="293" spans="1:26" ht="20.100000000000001" customHeight="1" x14ac:dyDescent="0.15">
      <c r="A293" s="123"/>
      <c r="B293" s="335"/>
      <c r="C293" s="223"/>
      <c r="D293" s="223"/>
      <c r="E293" s="341"/>
      <c r="F293" s="246"/>
      <c r="G293" s="247"/>
      <c r="H293" s="247"/>
      <c r="I293" s="247"/>
      <c r="J293" s="247"/>
      <c r="K293" s="247"/>
      <c r="L293" s="248"/>
      <c r="M293" s="256">
        <v>9</v>
      </c>
      <c r="N293" s="250" t="s">
        <v>255</v>
      </c>
      <c r="O293" s="251"/>
      <c r="P293" s="251"/>
      <c r="Q293" s="252"/>
      <c r="R293" s="257" t="s">
        <v>256</v>
      </c>
      <c r="S293" s="258"/>
      <c r="T293" s="258"/>
      <c r="U293" s="258"/>
      <c r="V293" s="258"/>
      <c r="W293" s="258"/>
      <c r="X293" s="259"/>
      <c r="Y293" s="4"/>
      <c r="Z293" s="232"/>
    </row>
    <row r="294" spans="1:26" ht="20.100000000000001" customHeight="1" x14ac:dyDescent="0.15">
      <c r="A294" s="123"/>
      <c r="B294" s="335"/>
      <c r="C294" s="223"/>
      <c r="D294" s="223"/>
      <c r="E294" s="341"/>
      <c r="F294" s="246"/>
      <c r="G294" s="247"/>
      <c r="H294" s="247"/>
      <c r="I294" s="247"/>
      <c r="J294" s="247"/>
      <c r="K294" s="247"/>
      <c r="L294" s="248"/>
      <c r="M294" s="256">
        <v>10</v>
      </c>
      <c r="N294" s="250" t="s">
        <v>257</v>
      </c>
      <c r="O294" s="251"/>
      <c r="P294" s="251"/>
      <c r="Q294" s="252"/>
      <c r="R294" s="257" t="s">
        <v>258</v>
      </c>
      <c r="S294" s="258"/>
      <c r="T294" s="258"/>
      <c r="U294" s="258"/>
      <c r="V294" s="258"/>
      <c r="W294" s="258"/>
      <c r="X294" s="259"/>
      <c r="Y294" s="4"/>
      <c r="Z294" s="232"/>
    </row>
    <row r="295" spans="1:26" ht="20.100000000000001" customHeight="1" x14ac:dyDescent="0.15">
      <c r="A295" s="123"/>
      <c r="B295" s="335"/>
      <c r="C295" s="223"/>
      <c r="D295" s="223"/>
      <c r="E295" s="341"/>
      <c r="F295" s="246"/>
      <c r="G295" s="247"/>
      <c r="H295" s="247"/>
      <c r="I295" s="247"/>
      <c r="J295" s="247"/>
      <c r="K295" s="247"/>
      <c r="L295" s="248"/>
      <c r="M295" s="256">
        <v>11</v>
      </c>
      <c r="N295" s="250" t="s">
        <v>259</v>
      </c>
      <c r="O295" s="251"/>
      <c r="P295" s="251"/>
      <c r="Q295" s="252"/>
      <c r="R295" s="257"/>
      <c r="S295" s="258"/>
      <c r="T295" s="258"/>
      <c r="U295" s="258"/>
      <c r="V295" s="258"/>
      <c r="W295" s="258"/>
      <c r="X295" s="259"/>
      <c r="Y295" s="4"/>
      <c r="Z295" s="232"/>
    </row>
    <row r="296" spans="1:26" ht="20.100000000000001" customHeight="1" x14ac:dyDescent="0.15">
      <c r="A296" s="123"/>
      <c r="B296" s="335"/>
      <c r="C296" s="223"/>
      <c r="D296" s="223"/>
      <c r="E296" s="341"/>
      <c r="F296" s="246"/>
      <c r="G296" s="247"/>
      <c r="H296" s="247"/>
      <c r="I296" s="247"/>
      <c r="J296" s="247"/>
      <c r="K296" s="247"/>
      <c r="L296" s="248"/>
      <c r="M296" s="256">
        <v>12</v>
      </c>
      <c r="N296" s="250" t="s">
        <v>260</v>
      </c>
      <c r="O296" s="251"/>
      <c r="P296" s="251"/>
      <c r="Q296" s="252"/>
      <c r="R296" s="257"/>
      <c r="S296" s="258"/>
      <c r="T296" s="258"/>
      <c r="U296" s="258"/>
      <c r="V296" s="258"/>
      <c r="W296" s="258"/>
      <c r="X296" s="259"/>
      <c r="Y296" s="4"/>
      <c r="Z296" s="232"/>
    </row>
    <row r="297" spans="1:26" ht="20.100000000000001" customHeight="1" x14ac:dyDescent="0.15">
      <c r="A297" s="123"/>
      <c r="B297" s="335"/>
      <c r="C297" s="223"/>
      <c r="D297" s="223"/>
      <c r="E297" s="341"/>
      <c r="F297" s="246"/>
      <c r="G297" s="247"/>
      <c r="H297" s="247"/>
      <c r="I297" s="247"/>
      <c r="J297" s="247"/>
      <c r="K297" s="247"/>
      <c r="L297" s="248"/>
      <c r="M297" s="256">
        <v>13</v>
      </c>
      <c r="N297" s="250" t="s">
        <v>261</v>
      </c>
      <c r="O297" s="251"/>
      <c r="P297" s="251"/>
      <c r="Q297" s="252"/>
      <c r="R297" s="257" t="s">
        <v>262</v>
      </c>
      <c r="S297" s="258"/>
      <c r="T297" s="258"/>
      <c r="U297" s="258"/>
      <c r="V297" s="258"/>
      <c r="W297" s="258"/>
      <c r="X297" s="259"/>
      <c r="Y297" s="4"/>
      <c r="Z297" s="232"/>
    </row>
    <row r="298" spans="1:26" ht="30" customHeight="1" x14ac:dyDescent="0.15">
      <c r="A298" s="123"/>
      <c r="B298" s="335"/>
      <c r="C298" s="223"/>
      <c r="D298" s="223"/>
      <c r="E298" s="341"/>
      <c r="F298" s="246"/>
      <c r="G298" s="247"/>
      <c r="H298" s="247"/>
      <c r="I298" s="247"/>
      <c r="J298" s="247"/>
      <c r="K298" s="247"/>
      <c r="L298" s="248"/>
      <c r="M298" s="256">
        <v>14</v>
      </c>
      <c r="N298" s="250" t="s">
        <v>263</v>
      </c>
      <c r="O298" s="251"/>
      <c r="P298" s="251"/>
      <c r="Q298" s="252"/>
      <c r="R298" s="257" t="s">
        <v>264</v>
      </c>
      <c r="S298" s="258"/>
      <c r="T298" s="258"/>
      <c r="U298" s="258"/>
      <c r="V298" s="258"/>
      <c r="W298" s="258"/>
      <c r="X298" s="259"/>
      <c r="Y298" s="4"/>
      <c r="Z298" s="232"/>
    </row>
    <row r="299" spans="1:26" ht="30" customHeight="1" x14ac:dyDescent="0.15">
      <c r="A299" s="123"/>
      <c r="B299" s="335"/>
      <c r="C299" s="223"/>
      <c r="D299" s="223"/>
      <c r="E299" s="341"/>
      <c r="F299" s="246"/>
      <c r="G299" s="247"/>
      <c r="H299" s="247"/>
      <c r="I299" s="247"/>
      <c r="J299" s="247"/>
      <c r="K299" s="247"/>
      <c r="L299" s="248"/>
      <c r="M299" s="256">
        <v>15</v>
      </c>
      <c r="N299" s="250" t="s">
        <v>265</v>
      </c>
      <c r="O299" s="251"/>
      <c r="P299" s="251"/>
      <c r="Q299" s="252"/>
      <c r="R299" s="257" t="s">
        <v>266</v>
      </c>
      <c r="S299" s="258"/>
      <c r="T299" s="258"/>
      <c r="U299" s="258"/>
      <c r="V299" s="258"/>
      <c r="W299" s="258"/>
      <c r="X299" s="259"/>
      <c r="Y299" s="4"/>
      <c r="Z299" s="232"/>
    </row>
    <row r="300" spans="1:26" ht="20.100000000000001" customHeight="1" x14ac:dyDescent="0.15">
      <c r="A300" s="123"/>
      <c r="B300" s="335"/>
      <c r="C300" s="223"/>
      <c r="D300" s="223"/>
      <c r="E300" s="341"/>
      <c r="F300" s="246"/>
      <c r="G300" s="247"/>
      <c r="H300" s="247"/>
      <c r="I300" s="247"/>
      <c r="J300" s="247"/>
      <c r="K300" s="247"/>
      <c r="L300" s="248"/>
      <c r="M300" s="256">
        <v>16</v>
      </c>
      <c r="N300" s="250" t="s">
        <v>267</v>
      </c>
      <c r="O300" s="251"/>
      <c r="P300" s="251"/>
      <c r="Q300" s="252"/>
      <c r="R300" s="257" t="s">
        <v>268</v>
      </c>
      <c r="S300" s="258"/>
      <c r="T300" s="258"/>
      <c r="U300" s="258"/>
      <c r="V300" s="258"/>
      <c r="W300" s="258"/>
      <c r="X300" s="259"/>
      <c r="Y300" s="4"/>
      <c r="Z300" s="232"/>
    </row>
    <row r="301" spans="1:26" ht="20.100000000000001" customHeight="1" x14ac:dyDescent="0.15">
      <c r="A301" s="123"/>
      <c r="B301" s="335"/>
      <c r="C301" s="223"/>
      <c r="D301" s="223"/>
      <c r="E301" s="341"/>
      <c r="F301" s="246"/>
      <c r="G301" s="247"/>
      <c r="H301" s="247"/>
      <c r="I301" s="247"/>
      <c r="J301" s="247"/>
      <c r="K301" s="247"/>
      <c r="L301" s="248"/>
      <c r="M301" s="256">
        <v>17</v>
      </c>
      <c r="N301" s="250" t="s">
        <v>269</v>
      </c>
      <c r="O301" s="251"/>
      <c r="P301" s="251"/>
      <c r="Q301" s="252"/>
      <c r="R301" s="253"/>
      <c r="S301" s="254"/>
      <c r="T301" s="254"/>
      <c r="U301" s="254"/>
      <c r="V301" s="254"/>
      <c r="W301" s="254"/>
      <c r="X301" s="255"/>
      <c r="Y301" s="4"/>
      <c r="Z301" s="232"/>
    </row>
    <row r="302" spans="1:26" ht="20.100000000000001" customHeight="1" x14ac:dyDescent="0.15">
      <c r="A302" s="123"/>
      <c r="B302" s="335"/>
      <c r="C302" s="223"/>
      <c r="D302" s="223"/>
      <c r="E302" s="345"/>
      <c r="F302" s="261"/>
      <c r="G302" s="262"/>
      <c r="H302" s="262"/>
      <c r="I302" s="262"/>
      <c r="J302" s="262"/>
      <c r="K302" s="262"/>
      <c r="L302" s="263"/>
      <c r="M302" s="264">
        <v>18</v>
      </c>
      <c r="N302" s="265" t="s">
        <v>270</v>
      </c>
      <c r="O302" s="266"/>
      <c r="P302" s="266"/>
      <c r="Q302" s="267"/>
      <c r="R302" s="274"/>
      <c r="S302" s="275"/>
      <c r="T302" s="275"/>
      <c r="U302" s="275"/>
      <c r="V302" s="275"/>
      <c r="W302" s="275"/>
      <c r="X302" s="276"/>
      <c r="Y302" s="5"/>
      <c r="Z302" s="232"/>
    </row>
    <row r="303" spans="1:26" ht="20.100000000000001" customHeight="1" x14ac:dyDescent="0.15">
      <c r="A303" s="123"/>
      <c r="B303" s="335"/>
      <c r="C303" s="223"/>
      <c r="D303" s="223"/>
      <c r="E303" s="337">
        <f>E285+1</f>
        <v>3</v>
      </c>
      <c r="F303" s="338" t="s">
        <v>271</v>
      </c>
      <c r="G303" s="339"/>
      <c r="H303" s="339"/>
      <c r="I303" s="339"/>
      <c r="J303" s="339"/>
      <c r="K303" s="339"/>
      <c r="L303" s="340"/>
      <c r="M303" s="238">
        <v>1</v>
      </c>
      <c r="N303" s="239" t="s">
        <v>272</v>
      </c>
      <c r="O303" s="240"/>
      <c r="P303" s="240"/>
      <c r="Q303" s="241"/>
      <c r="R303" s="271"/>
      <c r="S303" s="272"/>
      <c r="T303" s="272"/>
      <c r="U303" s="272"/>
      <c r="V303" s="272"/>
      <c r="W303" s="272"/>
      <c r="X303" s="273"/>
      <c r="Y303" s="2"/>
      <c r="Z303" s="232"/>
    </row>
    <row r="304" spans="1:26" ht="20.100000000000001" customHeight="1" x14ac:dyDescent="0.15">
      <c r="A304" s="123"/>
      <c r="B304" s="335"/>
      <c r="C304" s="223"/>
      <c r="D304" s="223"/>
      <c r="E304" s="346"/>
      <c r="F304" s="347"/>
      <c r="G304" s="348"/>
      <c r="H304" s="348"/>
      <c r="I304" s="348"/>
      <c r="J304" s="348"/>
      <c r="K304" s="348"/>
      <c r="L304" s="349"/>
      <c r="M304" s="249">
        <v>2</v>
      </c>
      <c r="N304" s="250" t="s">
        <v>273</v>
      </c>
      <c r="O304" s="251"/>
      <c r="P304" s="251"/>
      <c r="Q304" s="252"/>
      <c r="R304" s="253"/>
      <c r="S304" s="254"/>
      <c r="T304" s="254"/>
      <c r="U304" s="254"/>
      <c r="V304" s="254"/>
      <c r="W304" s="254"/>
      <c r="X304" s="255"/>
      <c r="Y304" s="3"/>
      <c r="Z304" s="232"/>
    </row>
    <row r="305" spans="1:26" ht="20.100000000000001" customHeight="1" x14ac:dyDescent="0.15">
      <c r="A305" s="123"/>
      <c r="B305" s="335"/>
      <c r="C305" s="223"/>
      <c r="D305" s="223"/>
      <c r="E305" s="341"/>
      <c r="F305" s="342"/>
      <c r="G305" s="343"/>
      <c r="H305" s="343"/>
      <c r="I305" s="343"/>
      <c r="J305" s="343"/>
      <c r="K305" s="343"/>
      <c r="L305" s="344"/>
      <c r="M305" s="256">
        <v>3</v>
      </c>
      <c r="N305" s="250" t="s">
        <v>274</v>
      </c>
      <c r="O305" s="251"/>
      <c r="P305" s="251"/>
      <c r="Q305" s="252"/>
      <c r="R305" s="253"/>
      <c r="S305" s="254"/>
      <c r="T305" s="254"/>
      <c r="U305" s="254"/>
      <c r="V305" s="254"/>
      <c r="W305" s="254"/>
      <c r="X305" s="255"/>
      <c r="Y305" s="4"/>
      <c r="Z305" s="232"/>
    </row>
    <row r="306" spans="1:26" ht="20.100000000000001" customHeight="1" x14ac:dyDescent="0.15">
      <c r="A306" s="123"/>
      <c r="B306" s="335"/>
      <c r="C306" s="223"/>
      <c r="D306" s="223"/>
      <c r="E306" s="341"/>
      <c r="F306" s="342"/>
      <c r="G306" s="343"/>
      <c r="H306" s="343"/>
      <c r="I306" s="343"/>
      <c r="J306" s="343"/>
      <c r="K306" s="343"/>
      <c r="L306" s="344"/>
      <c r="M306" s="256">
        <v>4</v>
      </c>
      <c r="N306" s="250" t="s">
        <v>275</v>
      </c>
      <c r="O306" s="251"/>
      <c r="P306" s="251"/>
      <c r="Q306" s="252"/>
      <c r="R306" s="253"/>
      <c r="S306" s="254"/>
      <c r="T306" s="254"/>
      <c r="U306" s="254"/>
      <c r="V306" s="254"/>
      <c r="W306" s="254"/>
      <c r="X306" s="255"/>
      <c r="Y306" s="4"/>
      <c r="Z306" s="232"/>
    </row>
    <row r="307" spans="1:26" ht="20.100000000000001" customHeight="1" x14ac:dyDescent="0.15">
      <c r="A307" s="123"/>
      <c r="B307" s="335"/>
      <c r="C307" s="223"/>
      <c r="D307" s="223"/>
      <c r="E307" s="341"/>
      <c r="F307" s="342"/>
      <c r="G307" s="343"/>
      <c r="H307" s="343"/>
      <c r="I307" s="343"/>
      <c r="J307" s="343"/>
      <c r="K307" s="343"/>
      <c r="L307" s="344"/>
      <c r="M307" s="249">
        <v>5</v>
      </c>
      <c r="N307" s="250" t="s">
        <v>276</v>
      </c>
      <c r="O307" s="251"/>
      <c r="P307" s="251"/>
      <c r="Q307" s="252"/>
      <c r="R307" s="253"/>
      <c r="S307" s="254"/>
      <c r="T307" s="254"/>
      <c r="U307" s="254"/>
      <c r="V307" s="254"/>
      <c r="W307" s="254"/>
      <c r="X307" s="255"/>
      <c r="Y307" s="4"/>
      <c r="Z307" s="232"/>
    </row>
    <row r="308" spans="1:26" ht="20.100000000000001" customHeight="1" x14ac:dyDescent="0.15">
      <c r="A308" s="123"/>
      <c r="B308" s="335"/>
      <c r="C308" s="223"/>
      <c r="D308" s="223"/>
      <c r="E308" s="341"/>
      <c r="F308" s="342"/>
      <c r="G308" s="343"/>
      <c r="H308" s="343"/>
      <c r="I308" s="343"/>
      <c r="J308" s="343"/>
      <c r="K308" s="343"/>
      <c r="L308" s="344"/>
      <c r="M308" s="256">
        <v>6</v>
      </c>
      <c r="N308" s="250" t="s">
        <v>277</v>
      </c>
      <c r="O308" s="251"/>
      <c r="P308" s="251"/>
      <c r="Q308" s="252"/>
      <c r="R308" s="253"/>
      <c r="S308" s="254"/>
      <c r="T308" s="254"/>
      <c r="U308" s="254"/>
      <c r="V308" s="254"/>
      <c r="W308" s="254"/>
      <c r="X308" s="255"/>
      <c r="Y308" s="4"/>
      <c r="Z308" s="232"/>
    </row>
    <row r="309" spans="1:26" ht="20.100000000000001" customHeight="1" x14ac:dyDescent="0.15">
      <c r="A309" s="123"/>
      <c r="B309" s="335"/>
      <c r="C309" s="223"/>
      <c r="D309" s="223"/>
      <c r="E309" s="341"/>
      <c r="F309" s="342"/>
      <c r="G309" s="343"/>
      <c r="H309" s="343"/>
      <c r="I309" s="343"/>
      <c r="J309" s="343"/>
      <c r="K309" s="343"/>
      <c r="L309" s="344"/>
      <c r="M309" s="256">
        <v>7</v>
      </c>
      <c r="N309" s="250" t="s">
        <v>278</v>
      </c>
      <c r="O309" s="251"/>
      <c r="P309" s="251"/>
      <c r="Q309" s="252"/>
      <c r="R309" s="253"/>
      <c r="S309" s="254"/>
      <c r="T309" s="254"/>
      <c r="U309" s="254"/>
      <c r="V309" s="254"/>
      <c r="W309" s="254"/>
      <c r="X309" s="255"/>
      <c r="Y309" s="4"/>
      <c r="Z309" s="232"/>
    </row>
    <row r="310" spans="1:26" ht="20.100000000000001" customHeight="1" x14ac:dyDescent="0.15">
      <c r="A310" s="123"/>
      <c r="B310" s="335"/>
      <c r="C310" s="223"/>
      <c r="D310" s="223"/>
      <c r="E310" s="341"/>
      <c r="F310" s="342"/>
      <c r="G310" s="343"/>
      <c r="H310" s="343"/>
      <c r="I310" s="343"/>
      <c r="J310" s="343"/>
      <c r="K310" s="343"/>
      <c r="L310" s="344"/>
      <c r="M310" s="249">
        <v>8</v>
      </c>
      <c r="N310" s="250" t="s">
        <v>279</v>
      </c>
      <c r="O310" s="251"/>
      <c r="P310" s="251"/>
      <c r="Q310" s="252"/>
      <c r="R310" s="253"/>
      <c r="S310" s="254"/>
      <c r="T310" s="254"/>
      <c r="U310" s="254"/>
      <c r="V310" s="254"/>
      <c r="W310" s="254"/>
      <c r="X310" s="255"/>
      <c r="Y310" s="4"/>
      <c r="Z310" s="232"/>
    </row>
    <row r="311" spans="1:26" ht="20.100000000000001" customHeight="1" x14ac:dyDescent="0.15">
      <c r="A311" s="123"/>
      <c r="B311" s="335"/>
      <c r="C311" s="223"/>
      <c r="D311" s="223"/>
      <c r="E311" s="341"/>
      <c r="F311" s="342"/>
      <c r="G311" s="343"/>
      <c r="H311" s="343"/>
      <c r="I311" s="343"/>
      <c r="J311" s="343"/>
      <c r="K311" s="343"/>
      <c r="L311" s="344"/>
      <c r="M311" s="256">
        <v>9</v>
      </c>
      <c r="N311" s="250" t="s">
        <v>280</v>
      </c>
      <c r="O311" s="251"/>
      <c r="P311" s="251"/>
      <c r="Q311" s="252"/>
      <c r="R311" s="253"/>
      <c r="S311" s="254"/>
      <c r="T311" s="254"/>
      <c r="U311" s="254"/>
      <c r="V311" s="254"/>
      <c r="W311" s="254"/>
      <c r="X311" s="255"/>
      <c r="Y311" s="4"/>
      <c r="Z311" s="232"/>
    </row>
    <row r="312" spans="1:26" ht="20.100000000000001" customHeight="1" x14ac:dyDescent="0.15">
      <c r="A312" s="123"/>
      <c r="B312" s="335"/>
      <c r="C312" s="223"/>
      <c r="D312" s="223"/>
      <c r="E312" s="341"/>
      <c r="F312" s="342"/>
      <c r="G312" s="343"/>
      <c r="H312" s="343"/>
      <c r="I312" s="343"/>
      <c r="J312" s="343"/>
      <c r="K312" s="343"/>
      <c r="L312" s="344"/>
      <c r="M312" s="256">
        <v>10</v>
      </c>
      <c r="N312" s="250" t="s">
        <v>281</v>
      </c>
      <c r="O312" s="251"/>
      <c r="P312" s="251"/>
      <c r="Q312" s="252"/>
      <c r="R312" s="253"/>
      <c r="S312" s="254"/>
      <c r="T312" s="254"/>
      <c r="U312" s="254"/>
      <c r="V312" s="254"/>
      <c r="W312" s="254"/>
      <c r="X312" s="255"/>
      <c r="Y312" s="4"/>
      <c r="Z312" s="232"/>
    </row>
    <row r="313" spans="1:26" ht="20.100000000000001" customHeight="1" x14ac:dyDescent="0.15">
      <c r="A313" s="123"/>
      <c r="B313" s="335"/>
      <c r="C313" s="223"/>
      <c r="D313" s="223"/>
      <c r="E313" s="341"/>
      <c r="F313" s="342"/>
      <c r="G313" s="343"/>
      <c r="H313" s="343"/>
      <c r="I313" s="343"/>
      <c r="J313" s="343"/>
      <c r="K313" s="343"/>
      <c r="L313" s="344"/>
      <c r="M313" s="249">
        <v>11</v>
      </c>
      <c r="N313" s="250" t="s">
        <v>282</v>
      </c>
      <c r="O313" s="251"/>
      <c r="P313" s="251"/>
      <c r="Q313" s="252"/>
      <c r="R313" s="253"/>
      <c r="S313" s="254"/>
      <c r="T313" s="254"/>
      <c r="U313" s="254"/>
      <c r="V313" s="254"/>
      <c r="W313" s="254"/>
      <c r="X313" s="255"/>
      <c r="Y313" s="4"/>
      <c r="Z313" s="232"/>
    </row>
    <row r="314" spans="1:26" ht="20.100000000000001" customHeight="1" x14ac:dyDescent="0.15">
      <c r="A314" s="123"/>
      <c r="B314" s="335"/>
      <c r="C314" s="223"/>
      <c r="D314" s="223"/>
      <c r="E314" s="341"/>
      <c r="F314" s="342"/>
      <c r="G314" s="343"/>
      <c r="H314" s="343"/>
      <c r="I314" s="343"/>
      <c r="J314" s="343"/>
      <c r="K314" s="343"/>
      <c r="L314" s="344"/>
      <c r="M314" s="256">
        <v>12</v>
      </c>
      <c r="N314" s="250" t="s">
        <v>283</v>
      </c>
      <c r="O314" s="251"/>
      <c r="P314" s="251"/>
      <c r="Q314" s="252"/>
      <c r="R314" s="253"/>
      <c r="S314" s="254"/>
      <c r="T314" s="254"/>
      <c r="U314" s="254"/>
      <c r="V314" s="254"/>
      <c r="W314" s="254"/>
      <c r="X314" s="255"/>
      <c r="Y314" s="4"/>
      <c r="Z314" s="232"/>
    </row>
    <row r="315" spans="1:26" ht="20.100000000000001" customHeight="1" x14ac:dyDescent="0.15">
      <c r="A315" s="123"/>
      <c r="B315" s="335"/>
      <c r="C315" s="223"/>
      <c r="D315" s="223"/>
      <c r="E315" s="345"/>
      <c r="F315" s="350"/>
      <c r="G315" s="351"/>
      <c r="H315" s="351"/>
      <c r="I315" s="351"/>
      <c r="J315" s="351"/>
      <c r="K315" s="351"/>
      <c r="L315" s="352"/>
      <c r="M315" s="264">
        <v>13</v>
      </c>
      <c r="N315" s="265" t="s">
        <v>284</v>
      </c>
      <c r="O315" s="266"/>
      <c r="P315" s="266"/>
      <c r="Q315" s="267"/>
      <c r="R315" s="274"/>
      <c r="S315" s="275"/>
      <c r="T315" s="275"/>
      <c r="U315" s="275"/>
      <c r="V315" s="275"/>
      <c r="W315" s="275"/>
      <c r="X315" s="276"/>
      <c r="Y315" s="5"/>
      <c r="Z315" s="232"/>
    </row>
    <row r="316" spans="1:26" ht="20.100000000000001" customHeight="1" x14ac:dyDescent="0.15">
      <c r="A316" s="123"/>
      <c r="B316" s="335"/>
      <c r="C316" s="223"/>
      <c r="D316" s="223"/>
      <c r="E316" s="234">
        <f>E303+1</f>
        <v>4</v>
      </c>
      <c r="F316" s="235" t="s">
        <v>285</v>
      </c>
      <c r="G316" s="236"/>
      <c r="H316" s="236"/>
      <c r="I316" s="236"/>
      <c r="J316" s="236"/>
      <c r="K316" s="236"/>
      <c r="L316" s="237"/>
      <c r="M316" s="238">
        <v>1</v>
      </c>
      <c r="N316" s="239" t="s">
        <v>286</v>
      </c>
      <c r="O316" s="240"/>
      <c r="P316" s="240"/>
      <c r="Q316" s="241"/>
      <c r="R316" s="271" t="s">
        <v>287</v>
      </c>
      <c r="S316" s="272"/>
      <c r="T316" s="272"/>
      <c r="U316" s="272"/>
      <c r="V316" s="272"/>
      <c r="W316" s="272"/>
      <c r="X316" s="273"/>
      <c r="Y316" s="2"/>
      <c r="Z316" s="232"/>
    </row>
    <row r="317" spans="1:26" ht="20.100000000000001" customHeight="1" x14ac:dyDescent="0.15">
      <c r="A317" s="123"/>
      <c r="B317" s="335"/>
      <c r="C317" s="223"/>
      <c r="D317" s="223"/>
      <c r="E317" s="245"/>
      <c r="F317" s="246"/>
      <c r="G317" s="247"/>
      <c r="H317" s="247"/>
      <c r="I317" s="247"/>
      <c r="J317" s="247"/>
      <c r="K317" s="247"/>
      <c r="L317" s="248"/>
      <c r="M317" s="256">
        <v>2</v>
      </c>
      <c r="N317" s="250" t="s">
        <v>288</v>
      </c>
      <c r="O317" s="251"/>
      <c r="P317" s="251"/>
      <c r="Q317" s="252"/>
      <c r="R317" s="253" t="s">
        <v>289</v>
      </c>
      <c r="S317" s="254"/>
      <c r="T317" s="254"/>
      <c r="U317" s="254"/>
      <c r="V317" s="254"/>
      <c r="W317" s="254"/>
      <c r="X317" s="255"/>
      <c r="Y317" s="4"/>
      <c r="Z317" s="232"/>
    </row>
    <row r="318" spans="1:26" ht="20.100000000000001" customHeight="1" x14ac:dyDescent="0.15">
      <c r="A318" s="123"/>
      <c r="B318" s="335"/>
      <c r="C318" s="223"/>
      <c r="D318" s="223"/>
      <c r="E318" s="245"/>
      <c r="F318" s="246"/>
      <c r="G318" s="247"/>
      <c r="H318" s="247"/>
      <c r="I318" s="247"/>
      <c r="J318" s="247"/>
      <c r="K318" s="247"/>
      <c r="L318" s="248"/>
      <c r="M318" s="256">
        <v>3</v>
      </c>
      <c r="N318" s="250" t="s">
        <v>290</v>
      </c>
      <c r="O318" s="251"/>
      <c r="P318" s="251"/>
      <c r="Q318" s="252"/>
      <c r="R318" s="253" t="s">
        <v>291</v>
      </c>
      <c r="S318" s="254"/>
      <c r="T318" s="254"/>
      <c r="U318" s="254"/>
      <c r="V318" s="254"/>
      <c r="W318" s="254"/>
      <c r="X318" s="255"/>
      <c r="Y318" s="4"/>
      <c r="Z318" s="232"/>
    </row>
    <row r="319" spans="1:26" ht="20.100000000000001" customHeight="1" x14ac:dyDescent="0.15">
      <c r="A319" s="123"/>
      <c r="B319" s="335"/>
      <c r="C319" s="223"/>
      <c r="D319" s="223"/>
      <c r="E319" s="260"/>
      <c r="F319" s="261"/>
      <c r="G319" s="262"/>
      <c r="H319" s="262"/>
      <c r="I319" s="262"/>
      <c r="J319" s="262"/>
      <c r="K319" s="262"/>
      <c r="L319" s="263"/>
      <c r="M319" s="264">
        <v>99</v>
      </c>
      <c r="N319" s="265" t="s">
        <v>10</v>
      </c>
      <c r="O319" s="266"/>
      <c r="P319" s="266"/>
      <c r="Q319" s="267"/>
      <c r="R319" s="274" t="s">
        <v>207</v>
      </c>
      <c r="S319" s="275"/>
      <c r="T319" s="275"/>
      <c r="U319" s="275"/>
      <c r="V319" s="275"/>
      <c r="W319" s="275"/>
      <c r="X319" s="276"/>
      <c r="Y319" s="5"/>
      <c r="Z319" s="232"/>
    </row>
    <row r="320" spans="1:26" ht="20.100000000000001" customHeight="1" x14ac:dyDescent="0.15">
      <c r="A320" s="123"/>
      <c r="B320" s="335"/>
      <c r="C320" s="223"/>
      <c r="D320" s="223"/>
      <c r="E320" s="337">
        <f>E316+1</f>
        <v>5</v>
      </c>
      <c r="F320" s="338" t="s">
        <v>292</v>
      </c>
      <c r="G320" s="339"/>
      <c r="H320" s="339"/>
      <c r="I320" s="339"/>
      <c r="J320" s="339"/>
      <c r="K320" s="339"/>
      <c r="L320" s="340"/>
      <c r="M320" s="238">
        <v>1</v>
      </c>
      <c r="N320" s="239" t="s">
        <v>293</v>
      </c>
      <c r="O320" s="240"/>
      <c r="P320" s="240"/>
      <c r="Q320" s="241"/>
      <c r="R320" s="271"/>
      <c r="S320" s="272"/>
      <c r="T320" s="272"/>
      <c r="U320" s="272"/>
      <c r="V320" s="272"/>
      <c r="W320" s="272"/>
      <c r="X320" s="273"/>
      <c r="Y320" s="2"/>
      <c r="Z320" s="232"/>
    </row>
    <row r="321" spans="1:26" ht="20.100000000000001" customHeight="1" x14ac:dyDescent="0.15">
      <c r="A321" s="123"/>
      <c r="B321" s="335"/>
      <c r="C321" s="223"/>
      <c r="D321" s="223"/>
      <c r="E321" s="341"/>
      <c r="F321" s="342"/>
      <c r="G321" s="343"/>
      <c r="H321" s="343"/>
      <c r="I321" s="343"/>
      <c r="J321" s="343"/>
      <c r="K321" s="343"/>
      <c r="L321" s="344"/>
      <c r="M321" s="256">
        <v>2</v>
      </c>
      <c r="N321" s="250" t="s">
        <v>294</v>
      </c>
      <c r="O321" s="251"/>
      <c r="P321" s="251"/>
      <c r="Q321" s="252"/>
      <c r="R321" s="253"/>
      <c r="S321" s="254"/>
      <c r="T321" s="254"/>
      <c r="U321" s="254"/>
      <c r="V321" s="254"/>
      <c r="W321" s="254"/>
      <c r="X321" s="255"/>
      <c r="Y321" s="4"/>
      <c r="Z321" s="232"/>
    </row>
    <row r="322" spans="1:26" ht="20.100000000000001" customHeight="1" x14ac:dyDescent="0.15">
      <c r="A322" s="123"/>
      <c r="B322" s="335"/>
      <c r="C322" s="223"/>
      <c r="D322" s="223"/>
      <c r="E322" s="341"/>
      <c r="F322" s="342"/>
      <c r="G322" s="343"/>
      <c r="H322" s="343"/>
      <c r="I322" s="343"/>
      <c r="J322" s="343"/>
      <c r="K322" s="343"/>
      <c r="L322" s="344"/>
      <c r="M322" s="256">
        <v>3</v>
      </c>
      <c r="N322" s="250" t="s">
        <v>295</v>
      </c>
      <c r="O322" s="251"/>
      <c r="P322" s="251"/>
      <c r="Q322" s="252"/>
      <c r="R322" s="253"/>
      <c r="S322" s="254"/>
      <c r="T322" s="254"/>
      <c r="U322" s="254"/>
      <c r="V322" s="254"/>
      <c r="W322" s="254"/>
      <c r="X322" s="255"/>
      <c r="Y322" s="4"/>
      <c r="Z322" s="232"/>
    </row>
    <row r="323" spans="1:26" ht="20.100000000000001" customHeight="1" x14ac:dyDescent="0.15">
      <c r="A323" s="123"/>
      <c r="B323" s="335"/>
      <c r="C323" s="223"/>
      <c r="D323" s="223"/>
      <c r="E323" s="341"/>
      <c r="F323" s="342"/>
      <c r="G323" s="343"/>
      <c r="H323" s="343"/>
      <c r="I323" s="343"/>
      <c r="J323" s="343"/>
      <c r="K323" s="343"/>
      <c r="L323" s="344"/>
      <c r="M323" s="256">
        <v>4</v>
      </c>
      <c r="N323" s="250" t="s">
        <v>296</v>
      </c>
      <c r="O323" s="251"/>
      <c r="P323" s="251"/>
      <c r="Q323" s="252"/>
      <c r="R323" s="253"/>
      <c r="S323" s="254"/>
      <c r="T323" s="254"/>
      <c r="U323" s="254"/>
      <c r="V323" s="254"/>
      <c r="W323" s="254"/>
      <c r="X323" s="255"/>
      <c r="Y323" s="4"/>
      <c r="Z323" s="232"/>
    </row>
    <row r="324" spans="1:26" ht="20.100000000000001" customHeight="1" x14ac:dyDescent="0.15">
      <c r="A324" s="123"/>
      <c r="B324" s="335"/>
      <c r="C324" s="223"/>
      <c r="D324" s="223"/>
      <c r="E324" s="341"/>
      <c r="F324" s="342"/>
      <c r="G324" s="343"/>
      <c r="H324" s="343"/>
      <c r="I324" s="343"/>
      <c r="J324" s="343"/>
      <c r="K324" s="343"/>
      <c r="L324" s="344"/>
      <c r="M324" s="256">
        <v>5</v>
      </c>
      <c r="N324" s="250" t="s">
        <v>297</v>
      </c>
      <c r="O324" s="251"/>
      <c r="P324" s="251"/>
      <c r="Q324" s="252"/>
      <c r="R324" s="253"/>
      <c r="S324" s="254"/>
      <c r="T324" s="254"/>
      <c r="U324" s="254"/>
      <c r="V324" s="254"/>
      <c r="W324" s="254"/>
      <c r="X324" s="255"/>
      <c r="Y324" s="4"/>
      <c r="Z324" s="232"/>
    </row>
    <row r="325" spans="1:26" ht="20.100000000000001" customHeight="1" x14ac:dyDescent="0.15">
      <c r="A325" s="123"/>
      <c r="B325" s="335"/>
      <c r="C325" s="223"/>
      <c r="D325" s="223"/>
      <c r="E325" s="341"/>
      <c r="F325" s="342"/>
      <c r="G325" s="343"/>
      <c r="H325" s="343"/>
      <c r="I325" s="343"/>
      <c r="J325" s="343"/>
      <c r="K325" s="343"/>
      <c r="L325" s="344"/>
      <c r="M325" s="256">
        <v>6</v>
      </c>
      <c r="N325" s="250" t="s">
        <v>298</v>
      </c>
      <c r="O325" s="251"/>
      <c r="P325" s="251"/>
      <c r="Q325" s="252"/>
      <c r="R325" s="253"/>
      <c r="S325" s="254"/>
      <c r="T325" s="254"/>
      <c r="U325" s="254"/>
      <c r="V325" s="254"/>
      <c r="W325" s="254"/>
      <c r="X325" s="255"/>
      <c r="Y325" s="4"/>
      <c r="Z325" s="232"/>
    </row>
    <row r="326" spans="1:26" ht="20.100000000000001" customHeight="1" x14ac:dyDescent="0.15">
      <c r="A326" s="123"/>
      <c r="B326" s="335"/>
      <c r="C326" s="223"/>
      <c r="D326" s="223"/>
      <c r="E326" s="341"/>
      <c r="F326" s="342"/>
      <c r="G326" s="343"/>
      <c r="H326" s="343"/>
      <c r="I326" s="343"/>
      <c r="J326" s="343"/>
      <c r="K326" s="343"/>
      <c r="L326" s="344"/>
      <c r="M326" s="256">
        <v>7</v>
      </c>
      <c r="N326" s="250" t="s">
        <v>299</v>
      </c>
      <c r="O326" s="251"/>
      <c r="P326" s="251"/>
      <c r="Q326" s="252"/>
      <c r="R326" s="253"/>
      <c r="S326" s="254"/>
      <c r="T326" s="254"/>
      <c r="U326" s="254"/>
      <c r="V326" s="254"/>
      <c r="W326" s="254"/>
      <c r="X326" s="255"/>
      <c r="Y326" s="4"/>
      <c r="Z326" s="232"/>
    </row>
    <row r="327" spans="1:26" ht="20.100000000000001" customHeight="1" x14ac:dyDescent="0.15">
      <c r="A327" s="123"/>
      <c r="B327" s="335"/>
      <c r="C327" s="223"/>
      <c r="D327" s="223"/>
      <c r="E327" s="341"/>
      <c r="F327" s="342"/>
      <c r="G327" s="343"/>
      <c r="H327" s="343"/>
      <c r="I327" s="343"/>
      <c r="J327" s="343"/>
      <c r="K327" s="343"/>
      <c r="L327" s="344"/>
      <c r="M327" s="256">
        <v>8</v>
      </c>
      <c r="N327" s="250" t="s">
        <v>300</v>
      </c>
      <c r="O327" s="251"/>
      <c r="P327" s="251"/>
      <c r="Q327" s="252"/>
      <c r="R327" s="253"/>
      <c r="S327" s="254"/>
      <c r="T327" s="254"/>
      <c r="U327" s="254"/>
      <c r="V327" s="254"/>
      <c r="W327" s="254"/>
      <c r="X327" s="255"/>
      <c r="Y327" s="4"/>
      <c r="Z327" s="232"/>
    </row>
    <row r="328" spans="1:26" ht="20.100000000000001" customHeight="1" x14ac:dyDescent="0.15">
      <c r="A328" s="123"/>
      <c r="B328" s="335"/>
      <c r="C328" s="223"/>
      <c r="D328" s="223"/>
      <c r="E328" s="341"/>
      <c r="F328" s="342"/>
      <c r="G328" s="343"/>
      <c r="H328" s="343"/>
      <c r="I328" s="343"/>
      <c r="J328" s="343"/>
      <c r="K328" s="343"/>
      <c r="L328" s="344"/>
      <c r="M328" s="256">
        <v>9</v>
      </c>
      <c r="N328" s="250" t="s">
        <v>301</v>
      </c>
      <c r="O328" s="251"/>
      <c r="P328" s="251"/>
      <c r="Q328" s="252"/>
      <c r="R328" s="257"/>
      <c r="S328" s="258"/>
      <c r="T328" s="258"/>
      <c r="U328" s="258"/>
      <c r="V328" s="258"/>
      <c r="W328" s="258"/>
      <c r="X328" s="259"/>
      <c r="Y328" s="4"/>
      <c r="Z328" s="232"/>
    </row>
    <row r="329" spans="1:26" ht="20.100000000000001" customHeight="1" x14ac:dyDescent="0.15">
      <c r="A329" s="123"/>
      <c r="B329" s="335"/>
      <c r="C329" s="223"/>
      <c r="D329" s="223"/>
      <c r="E329" s="341"/>
      <c r="F329" s="342"/>
      <c r="G329" s="343"/>
      <c r="H329" s="343"/>
      <c r="I329" s="343"/>
      <c r="J329" s="343"/>
      <c r="K329" s="343"/>
      <c r="L329" s="344"/>
      <c r="M329" s="256">
        <v>10</v>
      </c>
      <c r="N329" s="250" t="s">
        <v>302</v>
      </c>
      <c r="O329" s="251"/>
      <c r="P329" s="251"/>
      <c r="Q329" s="252"/>
      <c r="R329" s="257"/>
      <c r="S329" s="258"/>
      <c r="T329" s="258"/>
      <c r="U329" s="258"/>
      <c r="V329" s="258"/>
      <c r="W329" s="258"/>
      <c r="X329" s="259"/>
      <c r="Y329" s="4"/>
      <c r="Z329" s="232"/>
    </row>
    <row r="330" spans="1:26" ht="20.100000000000001" customHeight="1" x14ac:dyDescent="0.15">
      <c r="A330" s="123"/>
      <c r="B330" s="335"/>
      <c r="C330" s="223"/>
      <c r="D330" s="223"/>
      <c r="E330" s="345"/>
      <c r="F330" s="350"/>
      <c r="G330" s="351"/>
      <c r="H330" s="351"/>
      <c r="I330" s="351"/>
      <c r="J330" s="351"/>
      <c r="K330" s="351"/>
      <c r="L330" s="352"/>
      <c r="M330" s="264">
        <v>11</v>
      </c>
      <c r="N330" s="265" t="s">
        <v>303</v>
      </c>
      <c r="O330" s="266"/>
      <c r="P330" s="266"/>
      <c r="Q330" s="267"/>
      <c r="R330" s="268"/>
      <c r="S330" s="269"/>
      <c r="T330" s="269"/>
      <c r="U330" s="269"/>
      <c r="V330" s="269"/>
      <c r="W330" s="269"/>
      <c r="X330" s="270"/>
      <c r="Y330" s="5"/>
      <c r="Z330" s="232"/>
    </row>
    <row r="331" spans="1:26" ht="20.100000000000001" customHeight="1" x14ac:dyDescent="0.15">
      <c r="A331" s="123"/>
      <c r="B331" s="335"/>
      <c r="C331" s="223"/>
      <c r="D331" s="223"/>
      <c r="E331" s="234">
        <f>E320+1</f>
        <v>6</v>
      </c>
      <c r="F331" s="235" t="s">
        <v>304</v>
      </c>
      <c r="G331" s="236"/>
      <c r="H331" s="236"/>
      <c r="I331" s="236"/>
      <c r="J331" s="236"/>
      <c r="K331" s="236"/>
      <c r="L331" s="237"/>
      <c r="M331" s="238">
        <v>1</v>
      </c>
      <c r="N331" s="239" t="s">
        <v>305</v>
      </c>
      <c r="O331" s="240"/>
      <c r="P331" s="240"/>
      <c r="Q331" s="241"/>
      <c r="R331" s="242" t="s">
        <v>306</v>
      </c>
      <c r="S331" s="243"/>
      <c r="T331" s="243"/>
      <c r="U331" s="243"/>
      <c r="V331" s="243"/>
      <c r="W331" s="243"/>
      <c r="X331" s="244"/>
      <c r="Y331" s="2"/>
      <c r="Z331" s="232"/>
    </row>
    <row r="332" spans="1:26" ht="20.100000000000001" customHeight="1" x14ac:dyDescent="0.15">
      <c r="A332" s="123"/>
      <c r="B332" s="335"/>
      <c r="C332" s="223"/>
      <c r="D332" s="223"/>
      <c r="E332" s="245"/>
      <c r="F332" s="246"/>
      <c r="G332" s="247"/>
      <c r="H332" s="247"/>
      <c r="I332" s="247"/>
      <c r="J332" s="247"/>
      <c r="K332" s="247"/>
      <c r="L332" s="248"/>
      <c r="M332" s="256">
        <v>2</v>
      </c>
      <c r="N332" s="250" t="s">
        <v>307</v>
      </c>
      <c r="O332" s="251"/>
      <c r="P332" s="251"/>
      <c r="Q332" s="252"/>
      <c r="R332" s="257" t="s">
        <v>308</v>
      </c>
      <c r="S332" s="258"/>
      <c r="T332" s="258"/>
      <c r="U332" s="258"/>
      <c r="V332" s="258"/>
      <c r="W332" s="258"/>
      <c r="X332" s="259"/>
      <c r="Y332" s="4"/>
      <c r="Z332" s="232"/>
    </row>
    <row r="333" spans="1:26" ht="20.100000000000001" customHeight="1" x14ac:dyDescent="0.15">
      <c r="A333" s="123"/>
      <c r="B333" s="335"/>
      <c r="C333" s="223"/>
      <c r="D333" s="223"/>
      <c r="E333" s="245"/>
      <c r="F333" s="246"/>
      <c r="G333" s="247"/>
      <c r="H333" s="247"/>
      <c r="I333" s="247"/>
      <c r="J333" s="247"/>
      <c r="K333" s="247"/>
      <c r="L333" s="248"/>
      <c r="M333" s="256">
        <v>3</v>
      </c>
      <c r="N333" s="250" t="s">
        <v>309</v>
      </c>
      <c r="O333" s="251"/>
      <c r="P333" s="251"/>
      <c r="Q333" s="252"/>
      <c r="R333" s="257" t="s">
        <v>310</v>
      </c>
      <c r="S333" s="258"/>
      <c r="T333" s="258"/>
      <c r="U333" s="258"/>
      <c r="V333" s="258"/>
      <c r="W333" s="258"/>
      <c r="X333" s="259"/>
      <c r="Y333" s="4"/>
      <c r="Z333" s="232"/>
    </row>
    <row r="334" spans="1:26" ht="20.100000000000001" customHeight="1" x14ac:dyDescent="0.15">
      <c r="A334" s="123"/>
      <c r="B334" s="335"/>
      <c r="C334" s="223"/>
      <c r="D334" s="223"/>
      <c r="E334" s="245"/>
      <c r="F334" s="246"/>
      <c r="G334" s="247"/>
      <c r="H334" s="247"/>
      <c r="I334" s="247"/>
      <c r="J334" s="247"/>
      <c r="K334" s="247"/>
      <c r="L334" s="248"/>
      <c r="M334" s="256">
        <v>4</v>
      </c>
      <c r="N334" s="250" t="s">
        <v>311</v>
      </c>
      <c r="O334" s="251"/>
      <c r="P334" s="251"/>
      <c r="Q334" s="252"/>
      <c r="R334" s="257" t="s">
        <v>312</v>
      </c>
      <c r="S334" s="258"/>
      <c r="T334" s="258"/>
      <c r="U334" s="258"/>
      <c r="V334" s="258"/>
      <c r="W334" s="258"/>
      <c r="X334" s="259"/>
      <c r="Y334" s="4"/>
      <c r="Z334" s="232"/>
    </row>
    <row r="335" spans="1:26" ht="20.100000000000001" customHeight="1" x14ac:dyDescent="0.15">
      <c r="A335" s="123"/>
      <c r="B335" s="335"/>
      <c r="C335" s="223"/>
      <c r="D335" s="223"/>
      <c r="E335" s="260"/>
      <c r="F335" s="261"/>
      <c r="G335" s="262"/>
      <c r="H335" s="262"/>
      <c r="I335" s="262"/>
      <c r="J335" s="262"/>
      <c r="K335" s="262"/>
      <c r="L335" s="263"/>
      <c r="M335" s="264">
        <v>99</v>
      </c>
      <c r="N335" s="265" t="s">
        <v>313</v>
      </c>
      <c r="O335" s="266"/>
      <c r="P335" s="266"/>
      <c r="Q335" s="267"/>
      <c r="R335" s="268" t="s">
        <v>314</v>
      </c>
      <c r="S335" s="269"/>
      <c r="T335" s="269"/>
      <c r="U335" s="269"/>
      <c r="V335" s="269"/>
      <c r="W335" s="269"/>
      <c r="X335" s="270"/>
      <c r="Y335" s="5"/>
      <c r="Z335" s="232"/>
    </row>
    <row r="336" spans="1:26" ht="20.100000000000001" customHeight="1" x14ac:dyDescent="0.15">
      <c r="A336" s="123"/>
      <c r="B336" s="335"/>
      <c r="C336" s="223"/>
      <c r="D336" s="223"/>
      <c r="E336" s="353">
        <f>E331+1</f>
        <v>7</v>
      </c>
      <c r="F336" s="338" t="s">
        <v>315</v>
      </c>
      <c r="G336" s="339"/>
      <c r="H336" s="339"/>
      <c r="I336" s="339"/>
      <c r="J336" s="339"/>
      <c r="K336" s="339"/>
      <c r="L336" s="340"/>
      <c r="M336" s="238">
        <v>1</v>
      </c>
      <c r="N336" s="239" t="s">
        <v>316</v>
      </c>
      <c r="O336" s="240"/>
      <c r="P336" s="240"/>
      <c r="Q336" s="241"/>
      <c r="R336" s="242" t="s">
        <v>207</v>
      </c>
      <c r="S336" s="243"/>
      <c r="T336" s="243"/>
      <c r="U336" s="243"/>
      <c r="V336" s="243"/>
      <c r="W336" s="243"/>
      <c r="X336" s="244"/>
      <c r="Y336" s="2"/>
      <c r="Z336" s="232"/>
    </row>
    <row r="337" spans="1:26" ht="20.100000000000001" customHeight="1" x14ac:dyDescent="0.15">
      <c r="A337" s="123"/>
      <c r="B337" s="335"/>
      <c r="C337" s="223"/>
      <c r="D337" s="223"/>
      <c r="E337" s="354"/>
      <c r="F337" s="342"/>
      <c r="G337" s="343"/>
      <c r="H337" s="343"/>
      <c r="I337" s="343"/>
      <c r="J337" s="343"/>
      <c r="K337" s="343"/>
      <c r="L337" s="344"/>
      <c r="M337" s="256">
        <v>2</v>
      </c>
      <c r="N337" s="250" t="s">
        <v>317</v>
      </c>
      <c r="O337" s="251"/>
      <c r="P337" s="251"/>
      <c r="Q337" s="252"/>
      <c r="R337" s="257" t="s">
        <v>207</v>
      </c>
      <c r="S337" s="258"/>
      <c r="T337" s="258"/>
      <c r="U337" s="258"/>
      <c r="V337" s="258"/>
      <c r="W337" s="258"/>
      <c r="X337" s="259"/>
      <c r="Y337" s="4"/>
      <c r="Z337" s="232"/>
    </row>
    <row r="338" spans="1:26" ht="20.100000000000001" customHeight="1" x14ac:dyDescent="0.15">
      <c r="A338" s="123"/>
      <c r="B338" s="335"/>
      <c r="C338" s="223"/>
      <c r="D338" s="223"/>
      <c r="E338" s="354"/>
      <c r="F338" s="342"/>
      <c r="G338" s="343"/>
      <c r="H338" s="343"/>
      <c r="I338" s="343"/>
      <c r="J338" s="343"/>
      <c r="K338" s="343"/>
      <c r="L338" s="344"/>
      <c r="M338" s="256">
        <v>3</v>
      </c>
      <c r="N338" s="250" t="s">
        <v>318</v>
      </c>
      <c r="O338" s="251"/>
      <c r="P338" s="251"/>
      <c r="Q338" s="252"/>
      <c r="R338" s="257" t="s">
        <v>207</v>
      </c>
      <c r="S338" s="258"/>
      <c r="T338" s="258"/>
      <c r="U338" s="258"/>
      <c r="V338" s="258"/>
      <c r="W338" s="258"/>
      <c r="X338" s="259"/>
      <c r="Y338" s="4"/>
      <c r="Z338" s="232"/>
    </row>
    <row r="339" spans="1:26" ht="20.100000000000001" customHeight="1" x14ac:dyDescent="0.15">
      <c r="A339" s="123"/>
      <c r="B339" s="335"/>
      <c r="C339" s="223"/>
      <c r="D339" s="223"/>
      <c r="E339" s="354"/>
      <c r="F339" s="342"/>
      <c r="G339" s="343"/>
      <c r="H339" s="343"/>
      <c r="I339" s="343"/>
      <c r="J339" s="343"/>
      <c r="K339" s="343"/>
      <c r="L339" s="344"/>
      <c r="M339" s="256">
        <v>4</v>
      </c>
      <c r="N339" s="250" t="s">
        <v>319</v>
      </c>
      <c r="O339" s="251"/>
      <c r="P339" s="251"/>
      <c r="Q339" s="252"/>
      <c r="R339" s="257" t="s">
        <v>207</v>
      </c>
      <c r="S339" s="258"/>
      <c r="T339" s="258"/>
      <c r="U339" s="258"/>
      <c r="V339" s="258"/>
      <c r="W339" s="258"/>
      <c r="X339" s="259"/>
      <c r="Y339" s="4"/>
      <c r="Z339" s="232"/>
    </row>
    <row r="340" spans="1:26" ht="20.100000000000001" customHeight="1" x14ac:dyDescent="0.15">
      <c r="A340" s="123"/>
      <c r="B340" s="335"/>
      <c r="C340" s="223"/>
      <c r="D340" s="223"/>
      <c r="E340" s="354"/>
      <c r="F340" s="342"/>
      <c r="G340" s="343"/>
      <c r="H340" s="343"/>
      <c r="I340" s="343"/>
      <c r="J340" s="343"/>
      <c r="K340" s="343"/>
      <c r="L340" s="344"/>
      <c r="M340" s="256">
        <v>5</v>
      </c>
      <c r="N340" s="250" t="s">
        <v>320</v>
      </c>
      <c r="O340" s="251"/>
      <c r="P340" s="251"/>
      <c r="Q340" s="252"/>
      <c r="R340" s="257" t="s">
        <v>207</v>
      </c>
      <c r="S340" s="258"/>
      <c r="T340" s="258"/>
      <c r="U340" s="258"/>
      <c r="V340" s="258"/>
      <c r="W340" s="258"/>
      <c r="X340" s="259"/>
      <c r="Y340" s="4"/>
      <c r="Z340" s="232"/>
    </row>
    <row r="341" spans="1:26" ht="20.100000000000001" customHeight="1" x14ac:dyDescent="0.15">
      <c r="A341" s="123"/>
      <c r="B341" s="335"/>
      <c r="C341" s="223"/>
      <c r="D341" s="223"/>
      <c r="E341" s="354"/>
      <c r="F341" s="342"/>
      <c r="G341" s="343"/>
      <c r="H341" s="343"/>
      <c r="I341" s="343"/>
      <c r="J341" s="343"/>
      <c r="K341" s="343"/>
      <c r="L341" s="344"/>
      <c r="M341" s="256">
        <v>6</v>
      </c>
      <c r="N341" s="250" t="s">
        <v>321</v>
      </c>
      <c r="O341" s="251"/>
      <c r="P341" s="251"/>
      <c r="Q341" s="252"/>
      <c r="R341" s="257" t="s">
        <v>321</v>
      </c>
      <c r="S341" s="258"/>
      <c r="T341" s="258"/>
      <c r="U341" s="258"/>
      <c r="V341" s="258"/>
      <c r="W341" s="258"/>
      <c r="X341" s="259"/>
      <c r="Y341" s="4"/>
      <c r="Z341" s="232"/>
    </row>
    <row r="342" spans="1:26" ht="20.100000000000001" customHeight="1" x14ac:dyDescent="0.15">
      <c r="A342" s="123"/>
      <c r="B342" s="335"/>
      <c r="C342" s="223"/>
      <c r="D342" s="223"/>
      <c r="E342" s="355"/>
      <c r="F342" s="350"/>
      <c r="G342" s="351"/>
      <c r="H342" s="351"/>
      <c r="I342" s="351"/>
      <c r="J342" s="351"/>
      <c r="K342" s="351"/>
      <c r="L342" s="352"/>
      <c r="M342" s="264">
        <v>99</v>
      </c>
      <c r="N342" s="265" t="s">
        <v>10</v>
      </c>
      <c r="O342" s="266"/>
      <c r="P342" s="266"/>
      <c r="Q342" s="267"/>
      <c r="R342" s="268" t="s">
        <v>207</v>
      </c>
      <c r="S342" s="269"/>
      <c r="T342" s="269"/>
      <c r="U342" s="269"/>
      <c r="V342" s="269"/>
      <c r="W342" s="269"/>
      <c r="X342" s="270"/>
      <c r="Y342" s="5"/>
      <c r="Z342" s="232"/>
    </row>
    <row r="343" spans="1:26" ht="20.100000000000001" customHeight="1" x14ac:dyDescent="0.15">
      <c r="A343" s="123"/>
      <c r="B343" s="335"/>
      <c r="C343" s="223"/>
      <c r="D343" s="223"/>
      <c r="E343" s="245">
        <f>E336+1</f>
        <v>8</v>
      </c>
      <c r="F343" s="356" t="s">
        <v>322</v>
      </c>
      <c r="G343" s="357"/>
      <c r="H343" s="357"/>
      <c r="I343" s="357"/>
      <c r="J343" s="357"/>
      <c r="K343" s="357"/>
      <c r="L343" s="358"/>
      <c r="M343" s="249">
        <v>1</v>
      </c>
      <c r="N343" s="359" t="s">
        <v>323</v>
      </c>
      <c r="O343" s="360"/>
      <c r="P343" s="360"/>
      <c r="Q343" s="361"/>
      <c r="R343" s="362" t="s">
        <v>207</v>
      </c>
      <c r="S343" s="363"/>
      <c r="T343" s="363"/>
      <c r="U343" s="363"/>
      <c r="V343" s="363"/>
      <c r="W343" s="363"/>
      <c r="X343" s="364"/>
      <c r="Y343" s="3"/>
      <c r="Z343" s="232"/>
    </row>
    <row r="344" spans="1:26" ht="20.100000000000001" customHeight="1" x14ac:dyDescent="0.15">
      <c r="A344" s="123"/>
      <c r="B344" s="335"/>
      <c r="C344" s="223"/>
      <c r="D344" s="223"/>
      <c r="E344" s="245"/>
      <c r="F344" s="356"/>
      <c r="G344" s="357"/>
      <c r="H344" s="357"/>
      <c r="I344" s="357"/>
      <c r="J344" s="357"/>
      <c r="K344" s="357"/>
      <c r="L344" s="358"/>
      <c r="M344" s="256">
        <v>2</v>
      </c>
      <c r="N344" s="250" t="s">
        <v>324</v>
      </c>
      <c r="O344" s="251"/>
      <c r="P344" s="251"/>
      <c r="Q344" s="252"/>
      <c r="R344" s="257" t="s">
        <v>207</v>
      </c>
      <c r="S344" s="258"/>
      <c r="T344" s="258"/>
      <c r="U344" s="258"/>
      <c r="V344" s="258"/>
      <c r="W344" s="258"/>
      <c r="X344" s="259"/>
      <c r="Y344" s="4"/>
      <c r="Z344" s="232"/>
    </row>
    <row r="345" spans="1:26" ht="20.100000000000001" customHeight="1" x14ac:dyDescent="0.15">
      <c r="A345" s="123"/>
      <c r="B345" s="335"/>
      <c r="C345" s="223"/>
      <c r="D345" s="223"/>
      <c r="E345" s="245"/>
      <c r="F345" s="356"/>
      <c r="G345" s="357"/>
      <c r="H345" s="357"/>
      <c r="I345" s="357"/>
      <c r="J345" s="357"/>
      <c r="K345" s="357"/>
      <c r="L345" s="358"/>
      <c r="M345" s="256">
        <v>3</v>
      </c>
      <c r="N345" s="250" t="s">
        <v>325</v>
      </c>
      <c r="O345" s="251"/>
      <c r="P345" s="251"/>
      <c r="Q345" s="252"/>
      <c r="R345" s="257"/>
      <c r="S345" s="258"/>
      <c r="T345" s="258"/>
      <c r="U345" s="258"/>
      <c r="V345" s="258"/>
      <c r="W345" s="258"/>
      <c r="X345" s="259"/>
      <c r="Y345" s="4"/>
      <c r="Z345" s="232"/>
    </row>
    <row r="346" spans="1:26" ht="30" customHeight="1" x14ac:dyDescent="0.15">
      <c r="A346" s="123"/>
      <c r="B346" s="335"/>
      <c r="C346" s="223"/>
      <c r="D346" s="223"/>
      <c r="E346" s="234">
        <f>E343+1</f>
        <v>9</v>
      </c>
      <c r="F346" s="235" t="s">
        <v>326</v>
      </c>
      <c r="G346" s="236"/>
      <c r="H346" s="236"/>
      <c r="I346" s="236"/>
      <c r="J346" s="236"/>
      <c r="K346" s="236"/>
      <c r="L346" s="237"/>
      <c r="M346" s="238">
        <v>1</v>
      </c>
      <c r="N346" s="239" t="s">
        <v>327</v>
      </c>
      <c r="O346" s="240"/>
      <c r="P346" s="240"/>
      <c r="Q346" s="241"/>
      <c r="R346" s="242" t="s">
        <v>207</v>
      </c>
      <c r="S346" s="243"/>
      <c r="T346" s="243"/>
      <c r="U346" s="243"/>
      <c r="V346" s="243"/>
      <c r="W346" s="243"/>
      <c r="X346" s="244"/>
      <c r="Y346" s="2"/>
      <c r="Z346" s="232"/>
    </row>
    <row r="347" spans="1:26" ht="20.100000000000001" customHeight="1" x14ac:dyDescent="0.15">
      <c r="A347" s="123"/>
      <c r="B347" s="335"/>
      <c r="C347" s="223"/>
      <c r="D347" s="223"/>
      <c r="E347" s="245"/>
      <c r="F347" s="246"/>
      <c r="G347" s="247"/>
      <c r="H347" s="247"/>
      <c r="I347" s="247"/>
      <c r="J347" s="247"/>
      <c r="K347" s="247"/>
      <c r="L347" s="248"/>
      <c r="M347" s="256">
        <v>2</v>
      </c>
      <c r="N347" s="250" t="s">
        <v>328</v>
      </c>
      <c r="O347" s="251"/>
      <c r="P347" s="251"/>
      <c r="Q347" s="252"/>
      <c r="R347" s="257" t="s">
        <v>207</v>
      </c>
      <c r="S347" s="258"/>
      <c r="T347" s="258"/>
      <c r="U347" s="258"/>
      <c r="V347" s="258"/>
      <c r="W347" s="258"/>
      <c r="X347" s="259"/>
      <c r="Y347" s="4"/>
      <c r="Z347" s="232"/>
    </row>
    <row r="348" spans="1:26" ht="30" customHeight="1" x14ac:dyDescent="0.15">
      <c r="A348" s="123"/>
      <c r="B348" s="335"/>
      <c r="C348" s="223"/>
      <c r="D348" s="223"/>
      <c r="E348" s="245"/>
      <c r="F348" s="246"/>
      <c r="G348" s="247"/>
      <c r="H348" s="247"/>
      <c r="I348" s="247"/>
      <c r="J348" s="247"/>
      <c r="K348" s="247"/>
      <c r="L348" s="248"/>
      <c r="M348" s="256">
        <v>3</v>
      </c>
      <c r="N348" s="250" t="s">
        <v>329</v>
      </c>
      <c r="O348" s="251"/>
      <c r="P348" s="251"/>
      <c r="Q348" s="252"/>
      <c r="R348" s="257" t="s">
        <v>207</v>
      </c>
      <c r="S348" s="258"/>
      <c r="T348" s="258"/>
      <c r="U348" s="258"/>
      <c r="V348" s="258"/>
      <c r="W348" s="258"/>
      <c r="X348" s="259"/>
      <c r="Y348" s="4"/>
      <c r="Z348" s="232"/>
    </row>
    <row r="349" spans="1:26" ht="20.100000000000001" customHeight="1" x14ac:dyDescent="0.15">
      <c r="A349" s="123"/>
      <c r="B349" s="335"/>
      <c r="C349" s="223"/>
      <c r="D349" s="223"/>
      <c r="E349" s="245"/>
      <c r="F349" s="246"/>
      <c r="G349" s="247"/>
      <c r="H349" s="247"/>
      <c r="I349" s="247"/>
      <c r="J349" s="247"/>
      <c r="K349" s="247"/>
      <c r="L349" s="248"/>
      <c r="M349" s="256">
        <v>4</v>
      </c>
      <c r="N349" s="250" t="s">
        <v>330</v>
      </c>
      <c r="O349" s="251"/>
      <c r="P349" s="251"/>
      <c r="Q349" s="252"/>
      <c r="R349" s="257" t="s">
        <v>207</v>
      </c>
      <c r="S349" s="258"/>
      <c r="T349" s="258"/>
      <c r="U349" s="258"/>
      <c r="V349" s="258"/>
      <c r="W349" s="258"/>
      <c r="X349" s="259"/>
      <c r="Y349" s="4"/>
      <c r="Z349" s="232"/>
    </row>
    <row r="350" spans="1:26" ht="20.100000000000001" customHeight="1" x14ac:dyDescent="0.15">
      <c r="A350" s="123"/>
      <c r="B350" s="335"/>
      <c r="C350" s="223"/>
      <c r="D350" s="223"/>
      <c r="E350" s="260"/>
      <c r="F350" s="261"/>
      <c r="G350" s="262"/>
      <c r="H350" s="262"/>
      <c r="I350" s="262"/>
      <c r="J350" s="262"/>
      <c r="K350" s="262"/>
      <c r="L350" s="263"/>
      <c r="M350" s="264">
        <v>5</v>
      </c>
      <c r="N350" s="265" t="s">
        <v>331</v>
      </c>
      <c r="O350" s="266"/>
      <c r="P350" s="266"/>
      <c r="Q350" s="267"/>
      <c r="R350" s="268" t="s">
        <v>207</v>
      </c>
      <c r="S350" s="269"/>
      <c r="T350" s="269"/>
      <c r="U350" s="269"/>
      <c r="V350" s="269"/>
      <c r="W350" s="269"/>
      <c r="X350" s="270"/>
      <c r="Y350" s="5"/>
      <c r="Z350" s="232"/>
    </row>
    <row r="351" spans="1:26" ht="20.100000000000001" customHeight="1" x14ac:dyDescent="0.15">
      <c r="A351" s="123"/>
      <c r="B351" s="335"/>
      <c r="C351" s="223"/>
      <c r="D351" s="223"/>
      <c r="E351" s="245">
        <f>E346+1</f>
        <v>10</v>
      </c>
      <c r="F351" s="246" t="s">
        <v>332</v>
      </c>
      <c r="G351" s="247"/>
      <c r="H351" s="247"/>
      <c r="I351" s="247"/>
      <c r="J351" s="247"/>
      <c r="K351" s="247"/>
      <c r="L351" s="248"/>
      <c r="M351" s="256">
        <v>1</v>
      </c>
      <c r="N351" s="250" t="s">
        <v>333</v>
      </c>
      <c r="O351" s="251"/>
      <c r="P351" s="251"/>
      <c r="Q351" s="252"/>
      <c r="R351" s="253" t="s">
        <v>334</v>
      </c>
      <c r="S351" s="254"/>
      <c r="T351" s="254"/>
      <c r="U351" s="254"/>
      <c r="V351" s="254"/>
      <c r="W351" s="254"/>
      <c r="X351" s="255"/>
      <c r="Y351" s="4"/>
      <c r="Z351" s="232"/>
    </row>
    <row r="352" spans="1:26" ht="20.100000000000001" customHeight="1" x14ac:dyDescent="0.15">
      <c r="A352" s="123"/>
      <c r="B352" s="335"/>
      <c r="C352" s="223"/>
      <c r="D352" s="223"/>
      <c r="E352" s="245"/>
      <c r="F352" s="246"/>
      <c r="G352" s="247"/>
      <c r="H352" s="247"/>
      <c r="I352" s="247"/>
      <c r="J352" s="247"/>
      <c r="K352" s="247"/>
      <c r="L352" s="248"/>
      <c r="M352" s="256">
        <v>2</v>
      </c>
      <c r="N352" s="250" t="s">
        <v>9</v>
      </c>
      <c r="O352" s="251"/>
      <c r="P352" s="251"/>
      <c r="Q352" s="252"/>
      <c r="R352" s="257" t="s">
        <v>335</v>
      </c>
      <c r="S352" s="258"/>
      <c r="T352" s="258"/>
      <c r="U352" s="258"/>
      <c r="V352" s="258"/>
      <c r="W352" s="258"/>
      <c r="X352" s="259"/>
      <c r="Y352" s="4"/>
      <c r="Z352" s="232"/>
    </row>
    <row r="353" spans="1:26" ht="20.100000000000001" customHeight="1" x14ac:dyDescent="0.15">
      <c r="A353" s="123"/>
      <c r="B353" s="335"/>
      <c r="C353" s="223"/>
      <c r="D353" s="223"/>
      <c r="E353" s="245"/>
      <c r="F353" s="246"/>
      <c r="G353" s="247"/>
      <c r="H353" s="247"/>
      <c r="I353" s="247"/>
      <c r="J353" s="247"/>
      <c r="K353" s="247"/>
      <c r="L353" s="248"/>
      <c r="M353" s="256">
        <v>3</v>
      </c>
      <c r="N353" s="250" t="s">
        <v>336</v>
      </c>
      <c r="O353" s="251"/>
      <c r="P353" s="251"/>
      <c r="Q353" s="252"/>
      <c r="R353" s="257" t="s">
        <v>337</v>
      </c>
      <c r="S353" s="258"/>
      <c r="T353" s="258"/>
      <c r="U353" s="258"/>
      <c r="V353" s="258"/>
      <c r="W353" s="258"/>
      <c r="X353" s="259"/>
      <c r="Y353" s="4"/>
      <c r="Z353" s="232"/>
    </row>
    <row r="354" spans="1:26" ht="20.100000000000001" customHeight="1" x14ac:dyDescent="0.15">
      <c r="A354" s="123"/>
      <c r="B354" s="335"/>
      <c r="C354" s="223"/>
      <c r="D354" s="223"/>
      <c r="E354" s="245"/>
      <c r="F354" s="246"/>
      <c r="G354" s="247"/>
      <c r="H354" s="247"/>
      <c r="I354" s="247"/>
      <c r="J354" s="247"/>
      <c r="K354" s="247"/>
      <c r="L354" s="248"/>
      <c r="M354" s="256">
        <v>4</v>
      </c>
      <c r="N354" s="250" t="s">
        <v>338</v>
      </c>
      <c r="O354" s="251"/>
      <c r="P354" s="251"/>
      <c r="Q354" s="252"/>
      <c r="R354" s="257" t="s">
        <v>339</v>
      </c>
      <c r="S354" s="258"/>
      <c r="T354" s="258"/>
      <c r="U354" s="258"/>
      <c r="V354" s="258"/>
      <c r="W354" s="258"/>
      <c r="X354" s="259"/>
      <c r="Y354" s="4"/>
      <c r="Z354" s="232"/>
    </row>
    <row r="355" spans="1:26" ht="20.100000000000001" customHeight="1" x14ac:dyDescent="0.15">
      <c r="A355" s="123"/>
      <c r="B355" s="335"/>
      <c r="C355" s="223"/>
      <c r="D355" s="223"/>
      <c r="E355" s="245"/>
      <c r="F355" s="246"/>
      <c r="G355" s="247"/>
      <c r="H355" s="247"/>
      <c r="I355" s="247"/>
      <c r="J355" s="247"/>
      <c r="K355" s="247"/>
      <c r="L355" s="248"/>
      <c r="M355" s="256">
        <v>5</v>
      </c>
      <c r="N355" s="250" t="s">
        <v>340</v>
      </c>
      <c r="O355" s="251"/>
      <c r="P355" s="251"/>
      <c r="Q355" s="252"/>
      <c r="R355" s="257" t="s">
        <v>207</v>
      </c>
      <c r="S355" s="258"/>
      <c r="T355" s="258"/>
      <c r="U355" s="258"/>
      <c r="V355" s="258"/>
      <c r="W355" s="258"/>
      <c r="X355" s="259"/>
      <c r="Y355" s="4"/>
      <c r="Z355" s="232"/>
    </row>
    <row r="356" spans="1:26" ht="20.100000000000001" customHeight="1" x14ac:dyDescent="0.15">
      <c r="A356" s="123"/>
      <c r="B356" s="335"/>
      <c r="C356" s="223"/>
      <c r="D356" s="223"/>
      <c r="E356" s="260"/>
      <c r="F356" s="261"/>
      <c r="G356" s="262"/>
      <c r="H356" s="262"/>
      <c r="I356" s="262"/>
      <c r="J356" s="262"/>
      <c r="K356" s="262"/>
      <c r="L356" s="263"/>
      <c r="M356" s="264">
        <v>99</v>
      </c>
      <c r="N356" s="265" t="s">
        <v>341</v>
      </c>
      <c r="O356" s="266"/>
      <c r="P356" s="266"/>
      <c r="Q356" s="267"/>
      <c r="R356" s="268" t="s">
        <v>207</v>
      </c>
      <c r="S356" s="269"/>
      <c r="T356" s="269"/>
      <c r="U356" s="269"/>
      <c r="V356" s="269"/>
      <c r="W356" s="269"/>
      <c r="X356" s="270"/>
      <c r="Y356" s="5"/>
      <c r="Z356" s="232"/>
    </row>
    <row r="357" spans="1:26" ht="20.100000000000001" customHeight="1" x14ac:dyDescent="0.15">
      <c r="A357" s="123"/>
      <c r="B357" s="335"/>
      <c r="C357" s="223"/>
      <c r="D357" s="223"/>
      <c r="E357" s="245">
        <f>E351+1</f>
        <v>11</v>
      </c>
      <c r="F357" s="246" t="s">
        <v>342</v>
      </c>
      <c r="G357" s="247"/>
      <c r="H357" s="247"/>
      <c r="I357" s="247"/>
      <c r="J357" s="247"/>
      <c r="K357" s="247"/>
      <c r="L357" s="248"/>
      <c r="M357" s="249">
        <v>1</v>
      </c>
      <c r="N357" s="359" t="s">
        <v>343</v>
      </c>
      <c r="O357" s="360"/>
      <c r="P357" s="360"/>
      <c r="Q357" s="361"/>
      <c r="R357" s="362" t="s">
        <v>344</v>
      </c>
      <c r="S357" s="363"/>
      <c r="T357" s="363"/>
      <c r="U357" s="363"/>
      <c r="V357" s="363"/>
      <c r="W357" s="363"/>
      <c r="X357" s="364"/>
      <c r="Y357" s="3"/>
      <c r="Z357" s="232"/>
    </row>
    <row r="358" spans="1:26" ht="20.100000000000001" customHeight="1" x14ac:dyDescent="0.15">
      <c r="A358" s="123"/>
      <c r="B358" s="335"/>
      <c r="C358" s="223"/>
      <c r="D358" s="223"/>
      <c r="E358" s="245"/>
      <c r="F358" s="246"/>
      <c r="G358" s="247"/>
      <c r="H358" s="247"/>
      <c r="I358" s="247"/>
      <c r="J358" s="247"/>
      <c r="K358" s="247"/>
      <c r="L358" s="248"/>
      <c r="M358" s="256">
        <v>2</v>
      </c>
      <c r="N358" s="250" t="s">
        <v>345</v>
      </c>
      <c r="O358" s="251"/>
      <c r="P358" s="251"/>
      <c r="Q358" s="252"/>
      <c r="R358" s="257" t="s">
        <v>207</v>
      </c>
      <c r="S358" s="258"/>
      <c r="T358" s="258"/>
      <c r="U358" s="258"/>
      <c r="V358" s="258"/>
      <c r="W358" s="258"/>
      <c r="X358" s="259"/>
      <c r="Y358" s="4"/>
      <c r="Z358" s="232"/>
    </row>
    <row r="359" spans="1:26" ht="20.100000000000001" customHeight="1" x14ac:dyDescent="0.15">
      <c r="A359" s="123"/>
      <c r="B359" s="335"/>
      <c r="C359" s="223"/>
      <c r="D359" s="223"/>
      <c r="E359" s="245"/>
      <c r="F359" s="246"/>
      <c r="G359" s="247"/>
      <c r="H359" s="247"/>
      <c r="I359" s="247"/>
      <c r="J359" s="247"/>
      <c r="K359" s="247"/>
      <c r="L359" s="248"/>
      <c r="M359" s="256">
        <v>3</v>
      </c>
      <c r="N359" s="250" t="s">
        <v>346</v>
      </c>
      <c r="O359" s="251"/>
      <c r="P359" s="251"/>
      <c r="Q359" s="252"/>
      <c r="R359" s="257" t="s">
        <v>347</v>
      </c>
      <c r="S359" s="258"/>
      <c r="T359" s="258"/>
      <c r="U359" s="258"/>
      <c r="V359" s="258"/>
      <c r="W359" s="258"/>
      <c r="X359" s="259"/>
      <c r="Y359" s="4"/>
      <c r="Z359" s="232"/>
    </row>
    <row r="360" spans="1:26" ht="20.100000000000001" customHeight="1" x14ac:dyDescent="0.15">
      <c r="A360" s="123"/>
      <c r="B360" s="335"/>
      <c r="C360" s="223"/>
      <c r="D360" s="223"/>
      <c r="E360" s="245"/>
      <c r="F360" s="246"/>
      <c r="G360" s="247"/>
      <c r="H360" s="247"/>
      <c r="I360" s="247"/>
      <c r="J360" s="247"/>
      <c r="K360" s="247"/>
      <c r="L360" s="248"/>
      <c r="M360" s="256">
        <v>4</v>
      </c>
      <c r="N360" s="250" t="s">
        <v>348</v>
      </c>
      <c r="O360" s="251"/>
      <c r="P360" s="251"/>
      <c r="Q360" s="252"/>
      <c r="R360" s="257" t="s">
        <v>349</v>
      </c>
      <c r="S360" s="258"/>
      <c r="T360" s="258"/>
      <c r="U360" s="258"/>
      <c r="V360" s="258"/>
      <c r="W360" s="258"/>
      <c r="X360" s="259"/>
      <c r="Y360" s="4"/>
      <c r="Z360" s="232"/>
    </row>
    <row r="361" spans="1:26" ht="20.100000000000001" customHeight="1" x14ac:dyDescent="0.15">
      <c r="A361" s="123"/>
      <c r="B361" s="335"/>
      <c r="C361" s="223"/>
      <c r="D361" s="223"/>
      <c r="E361" s="245"/>
      <c r="F361" s="246"/>
      <c r="G361" s="247"/>
      <c r="H361" s="247"/>
      <c r="I361" s="247"/>
      <c r="J361" s="247"/>
      <c r="K361" s="247"/>
      <c r="L361" s="248"/>
      <c r="M361" s="256">
        <v>5</v>
      </c>
      <c r="N361" s="250" t="s">
        <v>350</v>
      </c>
      <c r="O361" s="251"/>
      <c r="P361" s="251"/>
      <c r="Q361" s="252"/>
      <c r="R361" s="257"/>
      <c r="S361" s="258"/>
      <c r="T361" s="258"/>
      <c r="U361" s="258"/>
      <c r="V361" s="258"/>
      <c r="W361" s="258"/>
      <c r="X361" s="259"/>
      <c r="Y361" s="4"/>
      <c r="Z361" s="232"/>
    </row>
    <row r="362" spans="1:26" ht="20.100000000000001" customHeight="1" x14ac:dyDescent="0.15">
      <c r="A362" s="123"/>
      <c r="B362" s="335"/>
      <c r="C362" s="223"/>
      <c r="D362" s="223"/>
      <c r="E362" s="245"/>
      <c r="F362" s="246"/>
      <c r="G362" s="247"/>
      <c r="H362" s="247"/>
      <c r="I362" s="247"/>
      <c r="J362" s="247"/>
      <c r="K362" s="247"/>
      <c r="L362" s="248"/>
      <c r="M362" s="256">
        <v>6</v>
      </c>
      <c r="N362" s="250" t="s">
        <v>351</v>
      </c>
      <c r="O362" s="251"/>
      <c r="P362" s="251"/>
      <c r="Q362" s="252"/>
      <c r="R362" s="257"/>
      <c r="S362" s="258"/>
      <c r="T362" s="258"/>
      <c r="U362" s="258"/>
      <c r="V362" s="258"/>
      <c r="W362" s="258"/>
      <c r="X362" s="259"/>
      <c r="Y362" s="4"/>
      <c r="Z362" s="232"/>
    </row>
    <row r="363" spans="1:26" ht="20.100000000000001" customHeight="1" x14ac:dyDescent="0.15">
      <c r="A363" s="123"/>
      <c r="B363" s="335"/>
      <c r="C363" s="223"/>
      <c r="D363" s="223"/>
      <c r="E363" s="245"/>
      <c r="F363" s="246"/>
      <c r="G363" s="247"/>
      <c r="H363" s="247"/>
      <c r="I363" s="247"/>
      <c r="J363" s="247"/>
      <c r="K363" s="247"/>
      <c r="L363" s="248"/>
      <c r="M363" s="256">
        <v>7</v>
      </c>
      <c r="N363" s="250" t="s">
        <v>352</v>
      </c>
      <c r="O363" s="251"/>
      <c r="P363" s="251"/>
      <c r="Q363" s="252"/>
      <c r="R363" s="257" t="s">
        <v>353</v>
      </c>
      <c r="S363" s="258"/>
      <c r="T363" s="258"/>
      <c r="U363" s="258"/>
      <c r="V363" s="258"/>
      <c r="W363" s="258"/>
      <c r="X363" s="259"/>
      <c r="Y363" s="4"/>
      <c r="Z363" s="232"/>
    </row>
    <row r="364" spans="1:26" ht="20.100000000000001" customHeight="1" x14ac:dyDescent="0.15">
      <c r="A364" s="123"/>
      <c r="B364" s="335"/>
      <c r="C364" s="223"/>
      <c r="D364" s="223"/>
      <c r="E364" s="245"/>
      <c r="F364" s="246"/>
      <c r="G364" s="247"/>
      <c r="H364" s="247"/>
      <c r="I364" s="247"/>
      <c r="J364" s="247"/>
      <c r="K364" s="247"/>
      <c r="L364" s="248"/>
      <c r="M364" s="256">
        <v>8</v>
      </c>
      <c r="N364" s="250" t="s">
        <v>354</v>
      </c>
      <c r="O364" s="251"/>
      <c r="P364" s="251"/>
      <c r="Q364" s="252"/>
      <c r="R364" s="257" t="s">
        <v>207</v>
      </c>
      <c r="S364" s="258"/>
      <c r="T364" s="258"/>
      <c r="U364" s="258"/>
      <c r="V364" s="258"/>
      <c r="W364" s="258"/>
      <c r="X364" s="259"/>
      <c r="Y364" s="4"/>
      <c r="Z364" s="232"/>
    </row>
    <row r="365" spans="1:26" ht="20.100000000000001" customHeight="1" x14ac:dyDescent="0.15">
      <c r="A365" s="123"/>
      <c r="B365" s="335"/>
      <c r="C365" s="223"/>
      <c r="D365" s="223"/>
      <c r="E365" s="245"/>
      <c r="F365" s="246"/>
      <c r="G365" s="247"/>
      <c r="H365" s="247"/>
      <c r="I365" s="247"/>
      <c r="J365" s="247"/>
      <c r="K365" s="247"/>
      <c r="L365" s="248"/>
      <c r="M365" s="256">
        <v>9</v>
      </c>
      <c r="N365" s="250" t="s">
        <v>355</v>
      </c>
      <c r="O365" s="251"/>
      <c r="P365" s="251"/>
      <c r="Q365" s="252"/>
      <c r="R365" s="257"/>
      <c r="S365" s="258"/>
      <c r="T365" s="258"/>
      <c r="U365" s="258"/>
      <c r="V365" s="258"/>
      <c r="W365" s="258"/>
      <c r="X365" s="259"/>
      <c r="Y365" s="4"/>
      <c r="Z365" s="232"/>
    </row>
    <row r="366" spans="1:26" ht="20.100000000000001" customHeight="1" x14ac:dyDescent="0.15">
      <c r="A366" s="123"/>
      <c r="B366" s="335"/>
      <c r="C366" s="223"/>
      <c r="D366" s="223"/>
      <c r="E366" s="245"/>
      <c r="F366" s="246"/>
      <c r="G366" s="247"/>
      <c r="H366" s="247"/>
      <c r="I366" s="247"/>
      <c r="J366" s="247"/>
      <c r="K366" s="247"/>
      <c r="L366" s="248"/>
      <c r="M366" s="300">
        <v>99</v>
      </c>
      <c r="N366" s="302" t="s">
        <v>10</v>
      </c>
      <c r="O366" s="303"/>
      <c r="P366" s="303"/>
      <c r="Q366" s="304"/>
      <c r="R366" s="365" t="s">
        <v>207</v>
      </c>
      <c r="S366" s="366"/>
      <c r="T366" s="366"/>
      <c r="U366" s="366"/>
      <c r="V366" s="366"/>
      <c r="W366" s="366"/>
      <c r="X366" s="367"/>
      <c r="Y366" s="7"/>
      <c r="Z366" s="232"/>
    </row>
    <row r="367" spans="1:26" ht="20.100000000000001" customHeight="1" x14ac:dyDescent="0.15">
      <c r="A367" s="123"/>
      <c r="B367" s="335"/>
      <c r="C367" s="223"/>
      <c r="D367" s="223"/>
      <c r="E367" s="234">
        <f>E357+1</f>
        <v>12</v>
      </c>
      <c r="F367" s="235" t="s">
        <v>356</v>
      </c>
      <c r="G367" s="236"/>
      <c r="H367" s="236"/>
      <c r="I367" s="236"/>
      <c r="J367" s="236"/>
      <c r="K367" s="236"/>
      <c r="L367" s="237"/>
      <c r="M367" s="238">
        <v>1</v>
      </c>
      <c r="N367" s="239" t="s">
        <v>357</v>
      </c>
      <c r="O367" s="240"/>
      <c r="P367" s="240"/>
      <c r="Q367" s="241"/>
      <c r="R367" s="242" t="s">
        <v>358</v>
      </c>
      <c r="S367" s="243"/>
      <c r="T367" s="243"/>
      <c r="U367" s="243"/>
      <c r="V367" s="243"/>
      <c r="W367" s="243"/>
      <c r="X367" s="244"/>
      <c r="Y367" s="2"/>
      <c r="Z367" s="232"/>
    </row>
    <row r="368" spans="1:26" ht="30" customHeight="1" x14ac:dyDescent="0.15">
      <c r="A368" s="123"/>
      <c r="B368" s="335"/>
      <c r="C368" s="223"/>
      <c r="D368" s="223"/>
      <c r="E368" s="245"/>
      <c r="F368" s="246"/>
      <c r="G368" s="247"/>
      <c r="H368" s="247"/>
      <c r="I368" s="247"/>
      <c r="J368" s="247"/>
      <c r="K368" s="247"/>
      <c r="L368" s="248"/>
      <c r="M368" s="256">
        <v>2</v>
      </c>
      <c r="N368" s="250" t="s">
        <v>359</v>
      </c>
      <c r="O368" s="251"/>
      <c r="P368" s="251"/>
      <c r="Q368" s="252"/>
      <c r="R368" s="257" t="s">
        <v>360</v>
      </c>
      <c r="S368" s="258"/>
      <c r="T368" s="258"/>
      <c r="U368" s="258"/>
      <c r="V368" s="258"/>
      <c r="W368" s="258"/>
      <c r="X368" s="259"/>
      <c r="Y368" s="4"/>
      <c r="Z368" s="232"/>
    </row>
    <row r="369" spans="1:26" ht="20.100000000000001" customHeight="1" x14ac:dyDescent="0.15">
      <c r="A369" s="123"/>
      <c r="B369" s="335"/>
      <c r="C369" s="223"/>
      <c r="D369" s="223"/>
      <c r="E369" s="245"/>
      <c r="F369" s="246"/>
      <c r="G369" s="247"/>
      <c r="H369" s="247"/>
      <c r="I369" s="247"/>
      <c r="J369" s="247"/>
      <c r="K369" s="247"/>
      <c r="L369" s="248"/>
      <c r="M369" s="256">
        <v>3</v>
      </c>
      <c r="N369" s="250" t="s">
        <v>361</v>
      </c>
      <c r="O369" s="251"/>
      <c r="P369" s="251"/>
      <c r="Q369" s="252"/>
      <c r="R369" s="257" t="s">
        <v>207</v>
      </c>
      <c r="S369" s="258"/>
      <c r="T369" s="258"/>
      <c r="U369" s="258"/>
      <c r="V369" s="258"/>
      <c r="W369" s="258"/>
      <c r="X369" s="259"/>
      <c r="Y369" s="4"/>
      <c r="Z369" s="232"/>
    </row>
    <row r="370" spans="1:26" ht="30" customHeight="1" x14ac:dyDescent="0.15">
      <c r="A370" s="123"/>
      <c r="B370" s="335"/>
      <c r="C370" s="223"/>
      <c r="D370" s="223"/>
      <c r="E370" s="245"/>
      <c r="F370" s="246"/>
      <c r="G370" s="247"/>
      <c r="H370" s="247"/>
      <c r="I370" s="247"/>
      <c r="J370" s="247"/>
      <c r="K370" s="247"/>
      <c r="L370" s="248"/>
      <c r="M370" s="256">
        <v>4</v>
      </c>
      <c r="N370" s="250" t="s">
        <v>362</v>
      </c>
      <c r="O370" s="251"/>
      <c r="P370" s="251"/>
      <c r="Q370" s="252"/>
      <c r="R370" s="257" t="s">
        <v>363</v>
      </c>
      <c r="S370" s="258"/>
      <c r="T370" s="258"/>
      <c r="U370" s="258"/>
      <c r="V370" s="258"/>
      <c r="W370" s="258"/>
      <c r="X370" s="259"/>
      <c r="Y370" s="4"/>
      <c r="Z370" s="232"/>
    </row>
    <row r="371" spans="1:26" ht="30" customHeight="1" x14ac:dyDescent="0.15">
      <c r="A371" s="123"/>
      <c r="B371" s="335"/>
      <c r="C371" s="223"/>
      <c r="D371" s="223"/>
      <c r="E371" s="260"/>
      <c r="F371" s="261"/>
      <c r="G371" s="262"/>
      <c r="H371" s="262"/>
      <c r="I371" s="262"/>
      <c r="J371" s="262"/>
      <c r="K371" s="262"/>
      <c r="L371" s="263"/>
      <c r="M371" s="264">
        <v>5</v>
      </c>
      <c r="N371" s="265" t="s">
        <v>364</v>
      </c>
      <c r="O371" s="266"/>
      <c r="P371" s="266"/>
      <c r="Q371" s="267"/>
      <c r="R371" s="268" t="s">
        <v>365</v>
      </c>
      <c r="S371" s="269"/>
      <c r="T371" s="269"/>
      <c r="U371" s="269"/>
      <c r="V371" s="269"/>
      <c r="W371" s="269"/>
      <c r="X371" s="270"/>
      <c r="Y371" s="5"/>
      <c r="Z371" s="232"/>
    </row>
    <row r="372" spans="1:26" ht="20.100000000000001" customHeight="1" x14ac:dyDescent="0.15">
      <c r="A372" s="123"/>
      <c r="B372" s="335"/>
      <c r="C372" s="223"/>
      <c r="D372" s="223"/>
      <c r="E372" s="234">
        <f>E367+1</f>
        <v>13</v>
      </c>
      <c r="F372" s="235" t="s">
        <v>366</v>
      </c>
      <c r="G372" s="236"/>
      <c r="H372" s="236"/>
      <c r="I372" s="236"/>
      <c r="J372" s="236"/>
      <c r="K372" s="236"/>
      <c r="L372" s="237"/>
      <c r="M372" s="238">
        <v>1</v>
      </c>
      <c r="N372" s="239" t="s">
        <v>367</v>
      </c>
      <c r="O372" s="240"/>
      <c r="P372" s="240"/>
      <c r="Q372" s="241"/>
      <c r="R372" s="271" t="s">
        <v>368</v>
      </c>
      <c r="S372" s="272"/>
      <c r="T372" s="272"/>
      <c r="U372" s="272"/>
      <c r="V372" s="272"/>
      <c r="W372" s="272"/>
      <c r="X372" s="273"/>
      <c r="Y372" s="2"/>
      <c r="Z372" s="232"/>
    </row>
    <row r="373" spans="1:26" ht="20.100000000000001" customHeight="1" x14ac:dyDescent="0.15">
      <c r="A373" s="123"/>
      <c r="B373" s="335"/>
      <c r="C373" s="223"/>
      <c r="D373" s="223"/>
      <c r="E373" s="245"/>
      <c r="F373" s="246"/>
      <c r="G373" s="247"/>
      <c r="H373" s="247"/>
      <c r="I373" s="247"/>
      <c r="J373" s="247"/>
      <c r="K373" s="247"/>
      <c r="L373" s="248"/>
      <c r="M373" s="256">
        <v>2</v>
      </c>
      <c r="N373" s="359" t="s">
        <v>369</v>
      </c>
      <c r="O373" s="360"/>
      <c r="P373" s="360"/>
      <c r="Q373" s="361"/>
      <c r="R373" s="368" t="s">
        <v>370</v>
      </c>
      <c r="S373" s="369"/>
      <c r="T373" s="369"/>
      <c r="U373" s="369"/>
      <c r="V373" s="369"/>
      <c r="W373" s="369"/>
      <c r="X373" s="370"/>
      <c r="Y373" s="3"/>
      <c r="Z373" s="232"/>
    </row>
    <row r="374" spans="1:26" ht="20.100000000000001" customHeight="1" x14ac:dyDescent="0.15">
      <c r="A374" s="123"/>
      <c r="B374" s="335"/>
      <c r="C374" s="223"/>
      <c r="D374" s="223"/>
      <c r="E374" s="245"/>
      <c r="F374" s="246"/>
      <c r="G374" s="247"/>
      <c r="H374" s="247"/>
      <c r="I374" s="247"/>
      <c r="J374" s="247"/>
      <c r="K374" s="247"/>
      <c r="L374" s="248"/>
      <c r="M374" s="256">
        <v>3</v>
      </c>
      <c r="N374" s="250" t="s">
        <v>371</v>
      </c>
      <c r="O374" s="251"/>
      <c r="P374" s="251"/>
      <c r="Q374" s="252"/>
      <c r="R374" s="253"/>
      <c r="S374" s="254"/>
      <c r="T374" s="254"/>
      <c r="U374" s="254"/>
      <c r="V374" s="254"/>
      <c r="W374" s="254"/>
      <c r="X374" s="255"/>
      <c r="Y374" s="4"/>
      <c r="Z374" s="232"/>
    </row>
    <row r="375" spans="1:26" ht="20.100000000000001" customHeight="1" x14ac:dyDescent="0.15">
      <c r="A375" s="123"/>
      <c r="B375" s="335"/>
      <c r="C375" s="223"/>
      <c r="D375" s="223"/>
      <c r="E375" s="245"/>
      <c r="F375" s="246"/>
      <c r="G375" s="247"/>
      <c r="H375" s="247"/>
      <c r="I375" s="247"/>
      <c r="J375" s="247"/>
      <c r="K375" s="247"/>
      <c r="L375" s="248"/>
      <c r="M375" s="256">
        <v>4</v>
      </c>
      <c r="N375" s="250" t="s">
        <v>372</v>
      </c>
      <c r="O375" s="251"/>
      <c r="P375" s="251"/>
      <c r="Q375" s="252"/>
      <c r="R375" s="253"/>
      <c r="S375" s="254"/>
      <c r="T375" s="254"/>
      <c r="U375" s="254"/>
      <c r="V375" s="254"/>
      <c r="W375" s="254"/>
      <c r="X375" s="255"/>
      <c r="Y375" s="4"/>
      <c r="Z375" s="232"/>
    </row>
    <row r="376" spans="1:26" ht="20.100000000000001" customHeight="1" x14ac:dyDescent="0.15">
      <c r="A376" s="123"/>
      <c r="B376" s="335"/>
      <c r="C376" s="223"/>
      <c r="D376" s="223"/>
      <c r="E376" s="245"/>
      <c r="F376" s="246"/>
      <c r="G376" s="247"/>
      <c r="H376" s="247"/>
      <c r="I376" s="247"/>
      <c r="J376" s="247"/>
      <c r="K376" s="247"/>
      <c r="L376" s="248"/>
      <c r="M376" s="256">
        <v>5</v>
      </c>
      <c r="N376" s="250" t="s">
        <v>373</v>
      </c>
      <c r="O376" s="251"/>
      <c r="P376" s="251"/>
      <c r="Q376" s="252"/>
      <c r="R376" s="253" t="s">
        <v>374</v>
      </c>
      <c r="S376" s="254"/>
      <c r="T376" s="254"/>
      <c r="U376" s="254"/>
      <c r="V376" s="254"/>
      <c r="W376" s="254"/>
      <c r="X376" s="255"/>
      <c r="Y376" s="4"/>
      <c r="Z376" s="232"/>
    </row>
    <row r="377" spans="1:26" ht="20.100000000000001" customHeight="1" x14ac:dyDescent="0.15">
      <c r="A377" s="123"/>
      <c r="B377" s="335"/>
      <c r="C377" s="223"/>
      <c r="D377" s="223"/>
      <c r="E377" s="245"/>
      <c r="F377" s="246"/>
      <c r="G377" s="247"/>
      <c r="H377" s="247"/>
      <c r="I377" s="247"/>
      <c r="J377" s="247"/>
      <c r="K377" s="247"/>
      <c r="L377" s="248"/>
      <c r="M377" s="256">
        <v>6</v>
      </c>
      <c r="N377" s="250" t="s">
        <v>375</v>
      </c>
      <c r="O377" s="251"/>
      <c r="P377" s="251"/>
      <c r="Q377" s="252"/>
      <c r="R377" s="253"/>
      <c r="S377" s="254"/>
      <c r="T377" s="254"/>
      <c r="U377" s="254"/>
      <c r="V377" s="254"/>
      <c r="W377" s="254"/>
      <c r="X377" s="255"/>
      <c r="Y377" s="4"/>
      <c r="Z377" s="232"/>
    </row>
    <row r="378" spans="1:26" ht="20.100000000000001" customHeight="1" x14ac:dyDescent="0.15">
      <c r="A378" s="123"/>
      <c r="B378" s="335"/>
      <c r="C378" s="223"/>
      <c r="D378" s="223"/>
      <c r="E378" s="245"/>
      <c r="F378" s="246"/>
      <c r="G378" s="247"/>
      <c r="H378" s="247"/>
      <c r="I378" s="247"/>
      <c r="J378" s="247"/>
      <c r="K378" s="247"/>
      <c r="L378" s="248"/>
      <c r="M378" s="256">
        <v>7</v>
      </c>
      <c r="N378" s="250" t="s">
        <v>376</v>
      </c>
      <c r="O378" s="251"/>
      <c r="P378" s="251"/>
      <c r="Q378" s="252"/>
      <c r="R378" s="253"/>
      <c r="S378" s="254"/>
      <c r="T378" s="254"/>
      <c r="U378" s="254"/>
      <c r="V378" s="254"/>
      <c r="W378" s="254"/>
      <c r="X378" s="255"/>
      <c r="Y378" s="4"/>
      <c r="Z378" s="232"/>
    </row>
    <row r="379" spans="1:26" ht="20.100000000000001" customHeight="1" x14ac:dyDescent="0.15">
      <c r="A379" s="123"/>
      <c r="B379" s="335"/>
      <c r="C379" s="223"/>
      <c r="D379" s="223"/>
      <c r="E379" s="245"/>
      <c r="F379" s="246"/>
      <c r="G379" s="247"/>
      <c r="H379" s="247"/>
      <c r="I379" s="247"/>
      <c r="J379" s="247"/>
      <c r="K379" s="247"/>
      <c r="L379" s="248"/>
      <c r="M379" s="256">
        <v>8</v>
      </c>
      <c r="N379" s="250" t="s">
        <v>377</v>
      </c>
      <c r="O379" s="251"/>
      <c r="P379" s="251"/>
      <c r="Q379" s="252"/>
      <c r="R379" s="253"/>
      <c r="S379" s="254"/>
      <c r="T379" s="254"/>
      <c r="U379" s="254"/>
      <c r="V379" s="254"/>
      <c r="W379" s="254"/>
      <c r="X379" s="255"/>
      <c r="Y379" s="4"/>
      <c r="Z379" s="232"/>
    </row>
    <row r="380" spans="1:26" ht="20.100000000000001" customHeight="1" x14ac:dyDescent="0.15">
      <c r="A380" s="123"/>
      <c r="B380" s="335"/>
      <c r="C380" s="223"/>
      <c r="D380" s="223"/>
      <c r="E380" s="245"/>
      <c r="F380" s="246"/>
      <c r="G380" s="247"/>
      <c r="H380" s="247"/>
      <c r="I380" s="247"/>
      <c r="J380" s="247"/>
      <c r="K380" s="247"/>
      <c r="L380" s="248"/>
      <c r="M380" s="256">
        <v>9</v>
      </c>
      <c r="N380" s="250" t="s">
        <v>378</v>
      </c>
      <c r="O380" s="251"/>
      <c r="P380" s="251"/>
      <c r="Q380" s="252"/>
      <c r="R380" s="253" t="s">
        <v>379</v>
      </c>
      <c r="S380" s="254"/>
      <c r="T380" s="254"/>
      <c r="U380" s="254"/>
      <c r="V380" s="254"/>
      <c r="W380" s="254"/>
      <c r="X380" s="255"/>
      <c r="Y380" s="4"/>
      <c r="Z380" s="232"/>
    </row>
    <row r="381" spans="1:26" ht="20.100000000000001" customHeight="1" x14ac:dyDescent="0.15">
      <c r="A381" s="123"/>
      <c r="B381" s="335"/>
      <c r="C381" s="223"/>
      <c r="D381" s="223"/>
      <c r="E381" s="260"/>
      <c r="F381" s="261"/>
      <c r="G381" s="262"/>
      <c r="H381" s="262"/>
      <c r="I381" s="262"/>
      <c r="J381" s="262"/>
      <c r="K381" s="262"/>
      <c r="L381" s="263"/>
      <c r="M381" s="264">
        <v>99</v>
      </c>
      <c r="N381" s="265" t="s">
        <v>10</v>
      </c>
      <c r="O381" s="266"/>
      <c r="P381" s="266"/>
      <c r="Q381" s="267"/>
      <c r="R381" s="274" t="s">
        <v>207</v>
      </c>
      <c r="S381" s="275"/>
      <c r="T381" s="275"/>
      <c r="U381" s="275"/>
      <c r="V381" s="275"/>
      <c r="W381" s="275"/>
      <c r="X381" s="276"/>
      <c r="Y381" s="5"/>
      <c r="Z381" s="232"/>
    </row>
    <row r="382" spans="1:26" ht="20.100000000000001" customHeight="1" x14ac:dyDescent="0.15">
      <c r="A382" s="123"/>
      <c r="B382" s="335"/>
      <c r="C382" s="223"/>
      <c r="D382" s="223"/>
      <c r="E382" s="371">
        <f>E372+1</f>
        <v>14</v>
      </c>
      <c r="F382" s="235" t="s">
        <v>380</v>
      </c>
      <c r="G382" s="236"/>
      <c r="H382" s="236"/>
      <c r="I382" s="236"/>
      <c r="J382" s="236"/>
      <c r="K382" s="236"/>
      <c r="L382" s="237"/>
      <c r="M382" s="238">
        <v>1</v>
      </c>
      <c r="N382" s="239" t="s">
        <v>381</v>
      </c>
      <c r="O382" s="240"/>
      <c r="P382" s="240"/>
      <c r="Q382" s="241"/>
      <c r="R382" s="242" t="s">
        <v>382</v>
      </c>
      <c r="S382" s="243"/>
      <c r="T382" s="243"/>
      <c r="U382" s="243"/>
      <c r="V382" s="243"/>
      <c r="W382" s="243"/>
      <c r="X382" s="243"/>
      <c r="Y382" s="2"/>
      <c r="Z382" s="232"/>
    </row>
    <row r="383" spans="1:26" ht="20.100000000000001" customHeight="1" x14ac:dyDescent="0.15">
      <c r="A383" s="123"/>
      <c r="B383" s="335"/>
      <c r="C383" s="223"/>
      <c r="D383" s="223"/>
      <c r="E383" s="372"/>
      <c r="F383" s="246"/>
      <c r="G383" s="247"/>
      <c r="H383" s="247"/>
      <c r="I383" s="247"/>
      <c r="J383" s="247"/>
      <c r="K383" s="247"/>
      <c r="L383" s="248"/>
      <c r="M383" s="256">
        <v>2</v>
      </c>
      <c r="N383" s="250" t="s">
        <v>383</v>
      </c>
      <c r="O383" s="251"/>
      <c r="P383" s="251"/>
      <c r="Q383" s="252"/>
      <c r="R383" s="257" t="s">
        <v>384</v>
      </c>
      <c r="S383" s="258"/>
      <c r="T383" s="258"/>
      <c r="U383" s="258"/>
      <c r="V383" s="258"/>
      <c r="W383" s="258"/>
      <c r="X383" s="258"/>
      <c r="Y383" s="4"/>
      <c r="Z383" s="232"/>
    </row>
    <row r="384" spans="1:26" ht="20.100000000000001" customHeight="1" x14ac:dyDescent="0.15">
      <c r="A384" s="123"/>
      <c r="B384" s="335"/>
      <c r="C384" s="223"/>
      <c r="D384" s="223"/>
      <c r="E384" s="373"/>
      <c r="F384" s="261"/>
      <c r="G384" s="262"/>
      <c r="H384" s="262"/>
      <c r="I384" s="262"/>
      <c r="J384" s="262"/>
      <c r="K384" s="262"/>
      <c r="L384" s="263"/>
      <c r="M384" s="264">
        <v>3</v>
      </c>
      <c r="N384" s="265" t="s">
        <v>385</v>
      </c>
      <c r="O384" s="266"/>
      <c r="P384" s="266"/>
      <c r="Q384" s="267"/>
      <c r="R384" s="268" t="s">
        <v>207</v>
      </c>
      <c r="S384" s="269"/>
      <c r="T384" s="269"/>
      <c r="U384" s="269"/>
      <c r="V384" s="269"/>
      <c r="W384" s="269"/>
      <c r="X384" s="269"/>
      <c r="Y384" s="5"/>
      <c r="Z384" s="232"/>
    </row>
    <row r="385" spans="1:26" ht="30" customHeight="1" x14ac:dyDescent="0.15">
      <c r="A385" s="123"/>
      <c r="B385" s="335"/>
      <c r="C385" s="223"/>
      <c r="D385" s="223"/>
      <c r="E385" s="234">
        <f>E382+1</f>
        <v>15</v>
      </c>
      <c r="F385" s="235" t="s">
        <v>386</v>
      </c>
      <c r="G385" s="236"/>
      <c r="H385" s="236"/>
      <c r="I385" s="236"/>
      <c r="J385" s="236"/>
      <c r="K385" s="236"/>
      <c r="L385" s="237"/>
      <c r="M385" s="238">
        <v>1</v>
      </c>
      <c r="N385" s="239" t="s">
        <v>387</v>
      </c>
      <c r="O385" s="240"/>
      <c r="P385" s="240"/>
      <c r="Q385" s="241"/>
      <c r="R385" s="271" t="s">
        <v>388</v>
      </c>
      <c r="S385" s="272"/>
      <c r="T385" s="272"/>
      <c r="U385" s="272"/>
      <c r="V385" s="272"/>
      <c r="W385" s="272"/>
      <c r="X385" s="273"/>
      <c r="Y385" s="2"/>
      <c r="Z385" s="232"/>
    </row>
    <row r="386" spans="1:26" ht="20.100000000000001" customHeight="1" x14ac:dyDescent="0.15">
      <c r="A386" s="123"/>
      <c r="B386" s="335"/>
      <c r="C386" s="223"/>
      <c r="D386" s="223"/>
      <c r="E386" s="245"/>
      <c r="F386" s="246"/>
      <c r="G386" s="247"/>
      <c r="H386" s="247"/>
      <c r="I386" s="247"/>
      <c r="J386" s="247"/>
      <c r="K386" s="247"/>
      <c r="L386" s="248"/>
      <c r="M386" s="256">
        <v>2</v>
      </c>
      <c r="N386" s="250" t="s">
        <v>389</v>
      </c>
      <c r="O386" s="251"/>
      <c r="P386" s="251"/>
      <c r="Q386" s="252"/>
      <c r="R386" s="257" t="s">
        <v>207</v>
      </c>
      <c r="S386" s="258"/>
      <c r="T386" s="258"/>
      <c r="U386" s="258"/>
      <c r="V386" s="258"/>
      <c r="W386" s="258"/>
      <c r="X386" s="259"/>
      <c r="Y386" s="4"/>
      <c r="Z386" s="232"/>
    </row>
    <row r="387" spans="1:26" ht="20.100000000000001" customHeight="1" x14ac:dyDescent="0.15">
      <c r="A387" s="123"/>
      <c r="B387" s="335"/>
      <c r="C387" s="223"/>
      <c r="D387" s="223"/>
      <c r="E387" s="260"/>
      <c r="F387" s="261"/>
      <c r="G387" s="262"/>
      <c r="H387" s="262"/>
      <c r="I387" s="262"/>
      <c r="J387" s="262"/>
      <c r="K387" s="262"/>
      <c r="L387" s="263"/>
      <c r="M387" s="264">
        <v>3</v>
      </c>
      <c r="N387" s="265" t="s">
        <v>390</v>
      </c>
      <c r="O387" s="266"/>
      <c r="P387" s="266"/>
      <c r="Q387" s="267"/>
      <c r="R387" s="268" t="s">
        <v>207</v>
      </c>
      <c r="S387" s="269"/>
      <c r="T387" s="269"/>
      <c r="U387" s="269"/>
      <c r="V387" s="269"/>
      <c r="W387" s="269"/>
      <c r="X387" s="270"/>
      <c r="Y387" s="5"/>
      <c r="Z387" s="232"/>
    </row>
    <row r="388" spans="1:26" ht="20.100000000000001" customHeight="1" x14ac:dyDescent="0.15">
      <c r="A388" s="123"/>
      <c r="B388" s="335"/>
      <c r="C388" s="223"/>
      <c r="D388" s="223"/>
      <c r="E388" s="308">
        <f>E385+1</f>
        <v>16</v>
      </c>
      <c r="F388" s="261" t="s">
        <v>10</v>
      </c>
      <c r="G388" s="262"/>
      <c r="H388" s="262"/>
      <c r="I388" s="262"/>
      <c r="J388" s="262"/>
      <c r="K388" s="262"/>
      <c r="L388" s="263"/>
      <c r="M388" s="374">
        <v>99</v>
      </c>
      <c r="N388" s="310" t="s">
        <v>449</v>
      </c>
      <c r="O388" s="311"/>
      <c r="P388" s="311"/>
      <c r="Q388" s="312"/>
      <c r="R388" s="313" t="s">
        <v>207</v>
      </c>
      <c r="S388" s="314"/>
      <c r="T388" s="314"/>
      <c r="U388" s="314"/>
      <c r="V388" s="314"/>
      <c r="W388" s="314"/>
      <c r="X388" s="315"/>
      <c r="Y388" s="8"/>
      <c r="Z388" s="232"/>
    </row>
    <row r="389" spans="1:26" ht="20.100000000000001" customHeight="1" x14ac:dyDescent="0.15">
      <c r="A389" s="123"/>
      <c r="B389" s="335"/>
      <c r="C389" s="223"/>
      <c r="D389" s="223"/>
      <c r="E389" s="316" t="str">
        <f>"*2 具体的な内容を ("&amp;E391&amp;")"&amp;F391&amp;" に入力してください。"</f>
        <v>*2 具体的な内容を (17)その他の具体的な内容 に入力してください。</v>
      </c>
      <c r="M389" s="317"/>
      <c r="N389" s="318"/>
      <c r="O389" s="318"/>
      <c r="P389" s="318"/>
      <c r="Q389" s="318"/>
      <c r="R389" s="319"/>
      <c r="S389" s="319"/>
      <c r="T389" s="319"/>
      <c r="U389" s="319"/>
      <c r="V389" s="319"/>
      <c r="W389" s="319"/>
      <c r="X389" s="319"/>
      <c r="Y389" s="319"/>
      <c r="Z389" s="232"/>
    </row>
    <row r="390" spans="1:26" ht="20.100000000000001" customHeight="1" x14ac:dyDescent="0.15">
      <c r="A390" s="118"/>
      <c r="B390" s="191"/>
      <c r="F390" s="320"/>
      <c r="G390" s="322"/>
      <c r="H390" s="322"/>
      <c r="I390" s="322"/>
      <c r="J390" s="322"/>
      <c r="K390" s="322"/>
      <c r="L390" s="322"/>
      <c r="M390" s="322"/>
      <c r="N390" s="375"/>
      <c r="O390" s="376"/>
      <c r="P390" s="376"/>
      <c r="Q390" s="322"/>
      <c r="R390" s="322"/>
      <c r="S390" s="322"/>
      <c r="T390" s="322"/>
      <c r="U390" s="322"/>
      <c r="V390" s="322"/>
      <c r="W390" s="322"/>
      <c r="X390" s="322"/>
      <c r="Y390" s="322"/>
      <c r="Z390" s="191"/>
    </row>
    <row r="391" spans="1:26" ht="20.100000000000001" customHeight="1" x14ac:dyDescent="0.15">
      <c r="A391" s="118"/>
      <c r="B391" s="191"/>
      <c r="E391" s="143">
        <f>E388+1</f>
        <v>17</v>
      </c>
      <c r="F391" s="118" t="s">
        <v>446</v>
      </c>
      <c r="G391" s="324"/>
      <c r="H391" s="377"/>
      <c r="I391" s="377"/>
      <c r="J391" s="377"/>
      <c r="K391" s="377"/>
      <c r="M391" s="377"/>
      <c r="N391" s="326"/>
      <c r="O391" s="326"/>
      <c r="Q391" s="377"/>
      <c r="Z391" s="191"/>
    </row>
    <row r="392" spans="1:26" ht="20.100000000000001" customHeight="1" x14ac:dyDescent="0.15">
      <c r="A392" s="118"/>
      <c r="B392" s="191"/>
      <c r="F392" s="118" t="s">
        <v>447</v>
      </c>
      <c r="G392" s="328"/>
      <c r="H392" s="329"/>
      <c r="I392" s="329"/>
      <c r="J392" s="329"/>
      <c r="K392" s="329"/>
      <c r="L392" s="330"/>
      <c r="M392" s="330"/>
      <c r="Z392" s="191"/>
    </row>
    <row r="393" spans="1:26" ht="99.95" customHeight="1" x14ac:dyDescent="0.15">
      <c r="A393" s="118">
        <f>IFERROR(IF(AND($Y388="○",TRIM($F393)=""),1001,0),3)</f>
        <v>0</v>
      </c>
      <c r="B393" s="191"/>
      <c r="F393" s="114"/>
      <c r="G393" s="115"/>
      <c r="H393" s="115"/>
      <c r="I393" s="115"/>
      <c r="J393" s="115"/>
      <c r="K393" s="115"/>
      <c r="L393" s="115"/>
      <c r="M393" s="115"/>
      <c r="N393" s="115"/>
      <c r="O393" s="115"/>
      <c r="P393" s="115"/>
      <c r="Q393" s="115"/>
      <c r="R393" s="115"/>
      <c r="S393" s="115"/>
      <c r="T393" s="115"/>
      <c r="U393" s="115"/>
      <c r="V393" s="115"/>
      <c r="W393" s="115"/>
      <c r="X393" s="115"/>
      <c r="Y393" s="115"/>
      <c r="Z393" s="191"/>
    </row>
    <row r="394" spans="1:26" ht="20.100000000000001" customHeight="1" x14ac:dyDescent="0.15">
      <c r="B394" s="191"/>
      <c r="E394" s="378"/>
      <c r="F394" s="379"/>
      <c r="Z394" s="191"/>
    </row>
    <row r="395" spans="1:26" ht="20.100000000000001" customHeight="1" x14ac:dyDescent="0.15">
      <c r="A395" s="134"/>
      <c r="B395" s="123"/>
      <c r="C395" s="142"/>
      <c r="D395" s="143">
        <f>D277+1</f>
        <v>3</v>
      </c>
      <c r="E395" s="118" t="s">
        <v>393</v>
      </c>
      <c r="J395" s="149"/>
      <c r="K395" s="149"/>
      <c r="L395" s="186"/>
      <c r="M395" s="149"/>
      <c r="N395" s="149"/>
      <c r="O395" s="186"/>
      <c r="P395" s="149"/>
      <c r="Q395" s="149"/>
      <c r="R395" s="186"/>
      <c r="S395" s="149"/>
      <c r="T395" s="149"/>
      <c r="U395" s="149"/>
      <c r="V395" s="149"/>
      <c r="W395" s="149"/>
      <c r="X395" s="149"/>
      <c r="Y395" s="149"/>
      <c r="Z395" s="147"/>
    </row>
    <row r="396" spans="1:26" ht="39.950000000000003" customHeight="1" x14ac:dyDescent="0.15">
      <c r="A396" s="134"/>
      <c r="B396" s="123"/>
      <c r="C396" s="142"/>
      <c r="D396" s="143"/>
      <c r="E396" s="185" t="str">
        <f>"(" &amp; D191 &amp; ")" &amp; E191 &amp; " (" &amp; D277 &amp; ")" &amp; E277 &amp; " で希望した営業種目の売上高を入力してください。
営業種目の大分類ごとに入力してください。営業種目は、リストから選択してください。"</f>
        <v>(1)物品（購入機器の修理等を含む） (2)役務（委託） で希望した営業種目の売上高を入力してください。
営業種目の大分類ごとに入力してください。営業種目は、リストから選択してください。</v>
      </c>
      <c r="F396" s="185"/>
      <c r="G396" s="185"/>
      <c r="H396" s="185"/>
      <c r="I396" s="185"/>
      <c r="J396" s="185"/>
      <c r="K396" s="185"/>
      <c r="L396" s="185"/>
      <c r="M396" s="185"/>
      <c r="N396" s="185"/>
      <c r="O396" s="185"/>
      <c r="P396" s="185"/>
      <c r="Q396" s="185"/>
      <c r="R396" s="185"/>
      <c r="S396" s="185"/>
      <c r="T396" s="185"/>
      <c r="U396" s="185"/>
      <c r="V396" s="185"/>
      <c r="W396" s="185"/>
      <c r="X396" s="185"/>
      <c r="Y396" s="185"/>
      <c r="Z396" s="147"/>
    </row>
    <row r="397" spans="1:26" ht="20.100000000000001" customHeight="1" x14ac:dyDescent="0.15">
      <c r="A397" s="134"/>
      <c r="B397" s="123"/>
      <c r="C397" s="138"/>
      <c r="D397" s="380"/>
      <c r="E397" s="381" t="s">
        <v>392</v>
      </c>
      <c r="F397" s="382"/>
      <c r="G397" s="382"/>
      <c r="H397" s="382"/>
      <c r="I397" s="382"/>
      <c r="J397" s="382"/>
      <c r="K397" s="382"/>
      <c r="L397" s="382"/>
      <c r="M397" s="382"/>
      <c r="N397" s="382"/>
      <c r="O397" s="383"/>
      <c r="P397" s="384" t="s">
        <v>450</v>
      </c>
      <c r="Q397" s="385"/>
      <c r="R397" s="386"/>
      <c r="S397" s="387" t="s">
        <v>394</v>
      </c>
      <c r="T397" s="387"/>
      <c r="U397" s="387"/>
      <c r="V397" s="388" t="s">
        <v>395</v>
      </c>
      <c r="W397" s="388"/>
      <c r="X397" s="388"/>
      <c r="Y397" s="389"/>
      <c r="Z397" s="191"/>
    </row>
    <row r="398" spans="1:26" ht="20.100000000000001" customHeight="1" x14ac:dyDescent="0.15">
      <c r="A398" s="134"/>
      <c r="B398" s="123"/>
      <c r="C398" s="138"/>
      <c r="D398" s="380"/>
      <c r="E398" s="390" t="s">
        <v>396</v>
      </c>
      <c r="F398" s="70"/>
      <c r="G398" s="71"/>
      <c r="H398" s="71"/>
      <c r="I398" s="71"/>
      <c r="J398" s="71"/>
      <c r="K398" s="71"/>
      <c r="L398" s="71"/>
      <c r="M398" s="71"/>
      <c r="N398" s="71"/>
      <c r="O398" s="72"/>
      <c r="P398" s="449"/>
      <c r="Q398" s="73"/>
      <c r="R398" s="74"/>
      <c r="S398" s="449"/>
      <c r="T398" s="73"/>
      <c r="U398" s="74"/>
      <c r="V398" s="449"/>
      <c r="W398" s="73"/>
      <c r="X398" s="73"/>
      <c r="Y398" s="75"/>
      <c r="Z398" s="191"/>
    </row>
    <row r="399" spans="1:26" ht="20.100000000000001" customHeight="1" x14ac:dyDescent="0.15">
      <c r="A399" s="134"/>
      <c r="B399" s="123"/>
      <c r="C399" s="138"/>
      <c r="D399" s="380"/>
      <c r="E399" s="391"/>
      <c r="F399" s="59"/>
      <c r="G399" s="60"/>
      <c r="H399" s="60"/>
      <c r="I399" s="60"/>
      <c r="J399" s="60"/>
      <c r="K399" s="60"/>
      <c r="L399" s="60"/>
      <c r="M399" s="60"/>
      <c r="N399" s="60"/>
      <c r="O399" s="61"/>
      <c r="P399" s="450"/>
      <c r="Q399" s="62"/>
      <c r="R399" s="63"/>
      <c r="S399" s="450"/>
      <c r="T399" s="62"/>
      <c r="U399" s="63"/>
      <c r="V399" s="450"/>
      <c r="W399" s="62"/>
      <c r="X399" s="62"/>
      <c r="Y399" s="64"/>
      <c r="Z399" s="191"/>
    </row>
    <row r="400" spans="1:26" ht="20.100000000000001" customHeight="1" x14ac:dyDescent="0.15">
      <c r="A400" s="134"/>
      <c r="B400" s="123"/>
      <c r="C400" s="138"/>
      <c r="D400" s="380"/>
      <c r="E400" s="391"/>
      <c r="F400" s="59"/>
      <c r="G400" s="60"/>
      <c r="H400" s="60"/>
      <c r="I400" s="60"/>
      <c r="J400" s="60"/>
      <c r="K400" s="60"/>
      <c r="L400" s="60"/>
      <c r="M400" s="60"/>
      <c r="N400" s="60"/>
      <c r="O400" s="61"/>
      <c r="P400" s="450"/>
      <c r="Q400" s="62"/>
      <c r="R400" s="63"/>
      <c r="S400" s="450"/>
      <c r="T400" s="62"/>
      <c r="U400" s="63"/>
      <c r="V400" s="450"/>
      <c r="W400" s="62"/>
      <c r="X400" s="62"/>
      <c r="Y400" s="64"/>
      <c r="Z400" s="191"/>
    </row>
    <row r="401" spans="1:26" ht="20.100000000000001" customHeight="1" x14ac:dyDescent="0.15">
      <c r="A401" s="134"/>
      <c r="B401" s="123"/>
      <c r="C401" s="138"/>
      <c r="D401" s="380"/>
      <c r="E401" s="391"/>
      <c r="F401" s="59"/>
      <c r="G401" s="60"/>
      <c r="H401" s="60"/>
      <c r="I401" s="60"/>
      <c r="J401" s="60"/>
      <c r="K401" s="60"/>
      <c r="L401" s="60"/>
      <c r="M401" s="60"/>
      <c r="N401" s="60"/>
      <c r="O401" s="61"/>
      <c r="P401" s="450"/>
      <c r="Q401" s="62"/>
      <c r="R401" s="63"/>
      <c r="S401" s="450"/>
      <c r="T401" s="62"/>
      <c r="U401" s="63"/>
      <c r="V401" s="450"/>
      <c r="W401" s="62"/>
      <c r="X401" s="62"/>
      <c r="Y401" s="64"/>
      <c r="Z401" s="191"/>
    </row>
    <row r="402" spans="1:26" ht="20.100000000000001" customHeight="1" x14ac:dyDescent="0.15">
      <c r="A402" s="134"/>
      <c r="B402" s="123"/>
      <c r="C402" s="138"/>
      <c r="D402" s="380"/>
      <c r="E402" s="391"/>
      <c r="F402" s="59"/>
      <c r="G402" s="60"/>
      <c r="H402" s="60"/>
      <c r="I402" s="60"/>
      <c r="J402" s="60"/>
      <c r="K402" s="60"/>
      <c r="L402" s="60"/>
      <c r="M402" s="60"/>
      <c r="N402" s="60"/>
      <c r="O402" s="61"/>
      <c r="P402" s="450"/>
      <c r="Q402" s="62"/>
      <c r="R402" s="63"/>
      <c r="S402" s="450"/>
      <c r="T402" s="62"/>
      <c r="U402" s="63"/>
      <c r="V402" s="450"/>
      <c r="W402" s="62"/>
      <c r="X402" s="62"/>
      <c r="Y402" s="64"/>
      <c r="Z402" s="191"/>
    </row>
    <row r="403" spans="1:26" ht="20.100000000000001" customHeight="1" x14ac:dyDescent="0.15">
      <c r="A403" s="134"/>
      <c r="B403" s="123"/>
      <c r="C403" s="138"/>
      <c r="D403" s="380"/>
      <c r="E403" s="391"/>
      <c r="F403" s="59"/>
      <c r="G403" s="60"/>
      <c r="H403" s="60"/>
      <c r="I403" s="60"/>
      <c r="J403" s="60"/>
      <c r="K403" s="60"/>
      <c r="L403" s="60"/>
      <c r="M403" s="60"/>
      <c r="N403" s="60"/>
      <c r="O403" s="61"/>
      <c r="P403" s="450"/>
      <c r="Q403" s="62"/>
      <c r="R403" s="63"/>
      <c r="S403" s="450"/>
      <c r="T403" s="62"/>
      <c r="U403" s="63"/>
      <c r="V403" s="450"/>
      <c r="W403" s="62"/>
      <c r="X403" s="62"/>
      <c r="Y403" s="64"/>
      <c r="Z403" s="191"/>
    </row>
    <row r="404" spans="1:26" ht="20.100000000000001" customHeight="1" thickBot="1" x14ac:dyDescent="0.2">
      <c r="A404" s="134"/>
      <c r="B404" s="123"/>
      <c r="C404" s="138"/>
      <c r="D404" s="380"/>
      <c r="E404" s="391"/>
      <c r="F404" s="65"/>
      <c r="G404" s="66"/>
      <c r="H404" s="66"/>
      <c r="I404" s="66"/>
      <c r="J404" s="66"/>
      <c r="K404" s="66"/>
      <c r="L404" s="66"/>
      <c r="M404" s="66"/>
      <c r="N404" s="66"/>
      <c r="O404" s="67"/>
      <c r="P404" s="451"/>
      <c r="Q404" s="68"/>
      <c r="R404" s="69"/>
      <c r="S404" s="451"/>
      <c r="T404" s="68"/>
      <c r="U404" s="69"/>
      <c r="V404" s="451"/>
      <c r="W404" s="68"/>
      <c r="X404" s="68"/>
      <c r="Y404" s="84"/>
      <c r="Z404" s="191"/>
    </row>
    <row r="405" spans="1:26" ht="20.100000000000001" customHeight="1" thickTop="1" x14ac:dyDescent="0.15">
      <c r="A405" s="134"/>
      <c r="B405" s="123"/>
      <c r="C405" s="138"/>
      <c r="D405" s="380"/>
      <c r="E405" s="391"/>
      <c r="F405" s="392" t="s">
        <v>397</v>
      </c>
      <c r="G405" s="393"/>
      <c r="H405" s="393"/>
      <c r="I405" s="393"/>
      <c r="J405" s="393"/>
      <c r="K405" s="393"/>
      <c r="L405" s="393"/>
      <c r="M405" s="393"/>
      <c r="N405" s="393"/>
      <c r="O405" s="394"/>
      <c r="P405" s="452">
        <f>SUM(P398:R404)</f>
        <v>0</v>
      </c>
      <c r="Q405" s="76"/>
      <c r="R405" s="77"/>
      <c r="S405" s="452">
        <f>SUM(S398:U404)</f>
        <v>0</v>
      </c>
      <c r="T405" s="76"/>
      <c r="U405" s="77"/>
      <c r="V405" s="452">
        <f>SUM(V398:Y404)</f>
        <v>0</v>
      </c>
      <c r="W405" s="76"/>
      <c r="X405" s="76"/>
      <c r="Y405" s="78"/>
      <c r="Z405" s="191"/>
    </row>
    <row r="406" spans="1:26" ht="20.100000000000001" customHeight="1" x14ac:dyDescent="0.15">
      <c r="A406" s="134"/>
      <c r="B406" s="123"/>
      <c r="C406" s="138"/>
      <c r="D406" s="380"/>
      <c r="E406" s="395" t="s">
        <v>398</v>
      </c>
      <c r="F406" s="70"/>
      <c r="G406" s="71"/>
      <c r="H406" s="71"/>
      <c r="I406" s="71"/>
      <c r="J406" s="71"/>
      <c r="K406" s="71"/>
      <c r="L406" s="71"/>
      <c r="M406" s="71"/>
      <c r="N406" s="71"/>
      <c r="O406" s="72"/>
      <c r="P406" s="449"/>
      <c r="Q406" s="73"/>
      <c r="R406" s="74"/>
      <c r="S406" s="449"/>
      <c r="T406" s="73"/>
      <c r="U406" s="74"/>
      <c r="V406" s="449"/>
      <c r="W406" s="73"/>
      <c r="X406" s="73"/>
      <c r="Y406" s="75"/>
      <c r="Z406" s="191"/>
    </row>
    <row r="407" spans="1:26" ht="20.100000000000001" customHeight="1" x14ac:dyDescent="0.15">
      <c r="A407" s="134"/>
      <c r="B407" s="123"/>
      <c r="C407" s="138"/>
      <c r="D407" s="380"/>
      <c r="E407" s="396"/>
      <c r="F407" s="59"/>
      <c r="G407" s="60"/>
      <c r="H407" s="60"/>
      <c r="I407" s="60"/>
      <c r="J407" s="60"/>
      <c r="K407" s="60"/>
      <c r="L407" s="60"/>
      <c r="M407" s="60"/>
      <c r="N407" s="60"/>
      <c r="O407" s="61"/>
      <c r="P407" s="450"/>
      <c r="Q407" s="62"/>
      <c r="R407" s="63"/>
      <c r="S407" s="450"/>
      <c r="T407" s="62"/>
      <c r="U407" s="63"/>
      <c r="V407" s="450"/>
      <c r="W407" s="62"/>
      <c r="X407" s="62"/>
      <c r="Y407" s="64"/>
      <c r="Z407" s="191"/>
    </row>
    <row r="408" spans="1:26" ht="20.100000000000001" customHeight="1" x14ac:dyDescent="0.15">
      <c r="A408" s="134"/>
      <c r="B408" s="123"/>
      <c r="C408" s="138"/>
      <c r="D408" s="380"/>
      <c r="E408" s="396"/>
      <c r="F408" s="59"/>
      <c r="G408" s="60"/>
      <c r="H408" s="60"/>
      <c r="I408" s="60"/>
      <c r="J408" s="60"/>
      <c r="K408" s="60"/>
      <c r="L408" s="60"/>
      <c r="M408" s="60"/>
      <c r="N408" s="60"/>
      <c r="O408" s="61"/>
      <c r="P408" s="450"/>
      <c r="Q408" s="62"/>
      <c r="R408" s="63"/>
      <c r="S408" s="450"/>
      <c r="T408" s="62"/>
      <c r="U408" s="63"/>
      <c r="V408" s="450"/>
      <c r="W408" s="62"/>
      <c r="X408" s="62"/>
      <c r="Y408" s="64"/>
      <c r="Z408" s="191"/>
    </row>
    <row r="409" spans="1:26" ht="20.100000000000001" customHeight="1" x14ac:dyDescent="0.15">
      <c r="A409" s="134"/>
      <c r="B409" s="123"/>
      <c r="C409" s="138"/>
      <c r="D409" s="380"/>
      <c r="E409" s="396"/>
      <c r="F409" s="59"/>
      <c r="G409" s="60"/>
      <c r="H409" s="60"/>
      <c r="I409" s="60"/>
      <c r="J409" s="60"/>
      <c r="K409" s="60"/>
      <c r="L409" s="60"/>
      <c r="M409" s="60"/>
      <c r="N409" s="60"/>
      <c r="O409" s="61"/>
      <c r="P409" s="450"/>
      <c r="Q409" s="62"/>
      <c r="R409" s="63"/>
      <c r="S409" s="450"/>
      <c r="T409" s="62"/>
      <c r="U409" s="63"/>
      <c r="V409" s="450"/>
      <c r="W409" s="62"/>
      <c r="X409" s="62"/>
      <c r="Y409" s="64"/>
      <c r="Z409" s="191"/>
    </row>
    <row r="410" spans="1:26" ht="20.100000000000001" customHeight="1" x14ac:dyDescent="0.15">
      <c r="A410" s="134"/>
      <c r="B410" s="123"/>
      <c r="C410" s="138"/>
      <c r="D410" s="380"/>
      <c r="E410" s="396"/>
      <c r="F410" s="59"/>
      <c r="G410" s="60"/>
      <c r="H410" s="60"/>
      <c r="I410" s="60"/>
      <c r="J410" s="60"/>
      <c r="K410" s="60"/>
      <c r="L410" s="60"/>
      <c r="M410" s="60"/>
      <c r="N410" s="60"/>
      <c r="O410" s="61"/>
      <c r="P410" s="450"/>
      <c r="Q410" s="62"/>
      <c r="R410" s="63"/>
      <c r="S410" s="450"/>
      <c r="T410" s="62"/>
      <c r="U410" s="63"/>
      <c r="V410" s="450"/>
      <c r="W410" s="62"/>
      <c r="X410" s="62"/>
      <c r="Y410" s="64"/>
      <c r="Z410" s="191"/>
    </row>
    <row r="411" spans="1:26" ht="20.100000000000001" customHeight="1" x14ac:dyDescent="0.15">
      <c r="A411" s="134"/>
      <c r="B411" s="123"/>
      <c r="C411" s="138"/>
      <c r="D411" s="380"/>
      <c r="E411" s="396"/>
      <c r="F411" s="59"/>
      <c r="G411" s="60"/>
      <c r="H411" s="60"/>
      <c r="I411" s="60"/>
      <c r="J411" s="60"/>
      <c r="K411" s="60"/>
      <c r="L411" s="60"/>
      <c r="M411" s="60"/>
      <c r="N411" s="60"/>
      <c r="O411" s="61"/>
      <c r="P411" s="450"/>
      <c r="Q411" s="62"/>
      <c r="R411" s="63"/>
      <c r="S411" s="450"/>
      <c r="T411" s="62"/>
      <c r="U411" s="63"/>
      <c r="V411" s="450"/>
      <c r="W411" s="62"/>
      <c r="X411" s="62"/>
      <c r="Y411" s="64"/>
      <c r="Z411" s="191"/>
    </row>
    <row r="412" spans="1:26" ht="20.100000000000001" customHeight="1" thickBot="1" x14ac:dyDescent="0.2">
      <c r="A412" s="134"/>
      <c r="B412" s="123"/>
      <c r="C412" s="138"/>
      <c r="D412" s="380"/>
      <c r="E412" s="396"/>
      <c r="F412" s="65"/>
      <c r="G412" s="66"/>
      <c r="H412" s="66"/>
      <c r="I412" s="66"/>
      <c r="J412" s="66"/>
      <c r="K412" s="66"/>
      <c r="L412" s="66"/>
      <c r="M412" s="66"/>
      <c r="N412" s="66"/>
      <c r="O412" s="67"/>
      <c r="P412" s="451"/>
      <c r="Q412" s="68"/>
      <c r="R412" s="69"/>
      <c r="S412" s="451"/>
      <c r="T412" s="68"/>
      <c r="U412" s="69"/>
      <c r="V412" s="451"/>
      <c r="W412" s="68"/>
      <c r="X412" s="68"/>
      <c r="Y412" s="84"/>
      <c r="Z412" s="191"/>
    </row>
    <row r="413" spans="1:26" ht="20.100000000000001" customHeight="1" thickTop="1" thickBot="1" x14ac:dyDescent="0.2">
      <c r="A413" s="134"/>
      <c r="B413" s="123"/>
      <c r="C413" s="138"/>
      <c r="D413" s="380"/>
      <c r="E413" s="397"/>
      <c r="F413" s="398" t="s">
        <v>399</v>
      </c>
      <c r="G413" s="399"/>
      <c r="H413" s="399"/>
      <c r="I413" s="399"/>
      <c r="J413" s="399"/>
      <c r="K413" s="399"/>
      <c r="L413" s="399"/>
      <c r="M413" s="399"/>
      <c r="N413" s="399"/>
      <c r="O413" s="400"/>
      <c r="P413" s="453">
        <f>SUM(P406:R412)</f>
        <v>0</v>
      </c>
      <c r="Q413" s="85"/>
      <c r="R413" s="86"/>
      <c r="S413" s="453">
        <f>SUM(S406:U412)</f>
        <v>0</v>
      </c>
      <c r="T413" s="85"/>
      <c r="U413" s="86"/>
      <c r="V413" s="453">
        <f>SUM(V406:Y412)</f>
        <v>0</v>
      </c>
      <c r="W413" s="85"/>
      <c r="X413" s="85"/>
      <c r="Y413" s="87"/>
      <c r="Z413" s="191"/>
    </row>
    <row r="414" spans="1:26" ht="20.100000000000001" customHeight="1" thickTop="1" x14ac:dyDescent="0.15">
      <c r="A414" s="134"/>
      <c r="B414" s="123"/>
      <c r="C414" s="138"/>
      <c r="D414" s="380"/>
      <c r="E414" s="401" t="s">
        <v>495</v>
      </c>
      <c r="F414" s="402"/>
      <c r="G414" s="402"/>
      <c r="H414" s="402"/>
      <c r="I414" s="402"/>
      <c r="J414" s="402"/>
      <c r="K414" s="402"/>
      <c r="L414" s="402"/>
      <c r="M414" s="402"/>
      <c r="N414" s="402"/>
      <c r="O414" s="402"/>
      <c r="P414" s="452">
        <f>P405+P413</f>
        <v>0</v>
      </c>
      <c r="Q414" s="76"/>
      <c r="R414" s="77"/>
      <c r="S414" s="452">
        <f>S405+S413</f>
        <v>0</v>
      </c>
      <c r="T414" s="76"/>
      <c r="U414" s="77"/>
      <c r="V414" s="452">
        <f>V405+V413</f>
        <v>0</v>
      </c>
      <c r="W414" s="76"/>
      <c r="X414" s="76"/>
      <c r="Y414" s="78"/>
      <c r="Z414" s="191"/>
    </row>
    <row r="415" spans="1:26" ht="20.100000000000001" customHeight="1" x14ac:dyDescent="0.15">
      <c r="B415" s="191"/>
      <c r="E415" s="378"/>
      <c r="F415" s="379"/>
      <c r="Z415" s="191"/>
    </row>
    <row r="416" spans="1:26" ht="20.100000000000001" customHeight="1" x14ac:dyDescent="0.15">
      <c r="A416" s="123"/>
      <c r="B416" s="331"/>
      <c r="C416" s="403"/>
      <c r="D416" s="403"/>
      <c r="E416" s="403"/>
      <c r="F416" s="197"/>
      <c r="G416" s="197"/>
      <c r="H416" s="197"/>
      <c r="I416" s="197"/>
      <c r="J416" s="404"/>
      <c r="K416" s="404"/>
      <c r="L416" s="405"/>
      <c r="M416" s="404"/>
      <c r="N416" s="405"/>
      <c r="O416" s="404"/>
      <c r="P416" s="404"/>
      <c r="Q416" s="405"/>
      <c r="R416" s="404"/>
      <c r="S416" s="404"/>
      <c r="T416" s="404"/>
      <c r="U416" s="404"/>
      <c r="V416" s="404"/>
      <c r="W416" s="404"/>
      <c r="X416" s="404"/>
      <c r="Y416" s="404"/>
      <c r="Z416" s="406"/>
    </row>
    <row r="417" spans="1:26" ht="20.100000000000001" customHeight="1" x14ac:dyDescent="0.15"/>
    <row r="418" spans="1:26" ht="20.100000000000001" customHeight="1" x14ac:dyDescent="0.15"/>
    <row r="419" spans="1:26" ht="19.899999999999999" customHeight="1" x14ac:dyDescent="0.15">
      <c r="A419" s="134"/>
      <c r="B419" s="407"/>
      <c r="C419" s="135" t="s">
        <v>405</v>
      </c>
      <c r="D419" s="136"/>
      <c r="E419" s="136"/>
      <c r="F419" s="136"/>
      <c r="G419" s="136"/>
      <c r="H419" s="137"/>
      <c r="I419" s="408"/>
      <c r="J419" s="197"/>
      <c r="K419" s="197"/>
      <c r="L419" s="197"/>
      <c r="M419" s="197"/>
      <c r="N419" s="409"/>
      <c r="O419" s="197"/>
      <c r="P419" s="197"/>
      <c r="Q419" s="197"/>
      <c r="R419" s="197"/>
      <c r="S419" s="197"/>
      <c r="T419" s="197"/>
      <c r="U419" s="197"/>
      <c r="V419" s="197"/>
      <c r="W419" s="197"/>
      <c r="X419" s="197"/>
    </row>
    <row r="420" spans="1:26" ht="19.899999999999999" customHeight="1" x14ac:dyDescent="0.15">
      <c r="A420" s="134"/>
      <c r="B420" s="134"/>
      <c r="C420" s="410"/>
      <c r="D420" s="139"/>
      <c r="E420" s="139"/>
      <c r="F420" s="139"/>
      <c r="G420" s="139"/>
      <c r="H420" s="139"/>
      <c r="I420" s="139"/>
      <c r="J420" s="411"/>
      <c r="K420" s="140"/>
      <c r="L420" s="140"/>
      <c r="M420" s="140"/>
      <c r="N420" s="183"/>
      <c r="O420" s="183"/>
      <c r="P420" s="140"/>
      <c r="Q420" s="140"/>
      <c r="R420" s="140"/>
      <c r="S420" s="140"/>
      <c r="T420" s="140"/>
      <c r="U420" s="140"/>
      <c r="V420" s="140"/>
      <c r="W420" s="140"/>
      <c r="X420" s="412"/>
      <c r="Y420" s="412"/>
      <c r="Z420" s="413"/>
    </row>
    <row r="421" spans="1:26" ht="19.899999999999999" customHeight="1" x14ac:dyDescent="0.15">
      <c r="B421" s="233"/>
      <c r="C421" s="159"/>
      <c r="D421" s="414" t="s">
        <v>451</v>
      </c>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91"/>
    </row>
    <row r="422" spans="1:26" ht="19.899999999999999" customHeight="1" x14ac:dyDescent="0.15">
      <c r="B422" s="233"/>
      <c r="C422" s="415"/>
      <c r="D422" s="224" t="s">
        <v>402</v>
      </c>
      <c r="E422" s="225"/>
      <c r="F422" s="225"/>
      <c r="G422" s="225"/>
      <c r="H422" s="226"/>
      <c r="I422" s="416" t="s">
        <v>403</v>
      </c>
      <c r="J422" s="225"/>
      <c r="K422" s="225"/>
      <c r="L422" s="226"/>
      <c r="M422" s="417" t="str">
        <f>"有効期限 " &amp; 日付例_s</f>
        <v>有効期限 例)2025/4/1</v>
      </c>
      <c r="N422" s="418"/>
      <c r="O422" s="419"/>
      <c r="P422" s="419"/>
      <c r="Q422" s="419"/>
      <c r="R422" s="419"/>
      <c r="S422" s="420"/>
      <c r="T422" s="416" t="s">
        <v>404</v>
      </c>
      <c r="U422" s="225"/>
      <c r="V422" s="225"/>
      <c r="W422" s="225"/>
      <c r="X422" s="225"/>
      <c r="Y422" s="418"/>
      <c r="Z422" s="191"/>
    </row>
    <row r="423" spans="1:26" ht="19.899999999999999" customHeight="1" x14ac:dyDescent="0.15">
      <c r="B423" s="233"/>
      <c r="C423" s="415"/>
      <c r="D423" s="94"/>
      <c r="E423" s="95"/>
      <c r="F423" s="95"/>
      <c r="G423" s="95"/>
      <c r="H423" s="96"/>
      <c r="I423" s="91"/>
      <c r="J423" s="95"/>
      <c r="K423" s="95"/>
      <c r="L423" s="96"/>
      <c r="M423" s="88"/>
      <c r="N423" s="89"/>
      <c r="O423" s="90"/>
      <c r="P423" s="421" t="s">
        <v>6</v>
      </c>
      <c r="Q423" s="88"/>
      <c r="R423" s="90"/>
      <c r="S423" s="421" t="s">
        <v>7</v>
      </c>
      <c r="T423" s="91"/>
      <c r="U423" s="92"/>
      <c r="V423" s="92"/>
      <c r="W423" s="92"/>
      <c r="X423" s="92"/>
      <c r="Y423" s="93"/>
      <c r="Z423" s="191"/>
    </row>
    <row r="424" spans="1:26" ht="19.899999999999999" customHeight="1" x14ac:dyDescent="0.15">
      <c r="B424" s="233"/>
      <c r="C424" s="415"/>
      <c r="D424" s="79"/>
      <c r="E424" s="39"/>
      <c r="F424" s="39"/>
      <c r="G424" s="39"/>
      <c r="H424" s="40"/>
      <c r="I424" s="38"/>
      <c r="J424" s="39"/>
      <c r="K424" s="39"/>
      <c r="L424" s="40"/>
      <c r="M424" s="41"/>
      <c r="N424" s="42"/>
      <c r="O424" s="43"/>
      <c r="P424" s="421" t="s">
        <v>6</v>
      </c>
      <c r="Q424" s="41"/>
      <c r="R424" s="43"/>
      <c r="S424" s="421" t="s">
        <v>7</v>
      </c>
      <c r="T424" s="38"/>
      <c r="U424" s="45"/>
      <c r="V424" s="45"/>
      <c r="W424" s="45"/>
      <c r="X424" s="45"/>
      <c r="Y424" s="46"/>
      <c r="Z424" s="191"/>
    </row>
    <row r="425" spans="1:26" ht="19.899999999999999" customHeight="1" x14ac:dyDescent="0.15">
      <c r="B425" s="233"/>
      <c r="C425" s="415"/>
      <c r="D425" s="79"/>
      <c r="E425" s="39"/>
      <c r="F425" s="39"/>
      <c r="G425" s="39"/>
      <c r="H425" s="40"/>
      <c r="I425" s="38"/>
      <c r="J425" s="39"/>
      <c r="K425" s="39"/>
      <c r="L425" s="40"/>
      <c r="M425" s="41"/>
      <c r="N425" s="42"/>
      <c r="O425" s="43"/>
      <c r="P425" s="421" t="s">
        <v>6</v>
      </c>
      <c r="Q425" s="41"/>
      <c r="R425" s="43"/>
      <c r="S425" s="421" t="s">
        <v>7</v>
      </c>
      <c r="T425" s="38"/>
      <c r="U425" s="45"/>
      <c r="V425" s="45"/>
      <c r="W425" s="45"/>
      <c r="X425" s="45"/>
      <c r="Y425" s="46"/>
      <c r="Z425" s="191"/>
    </row>
    <row r="426" spans="1:26" ht="19.899999999999999" customHeight="1" x14ac:dyDescent="0.15">
      <c r="B426" s="233"/>
      <c r="C426" s="415"/>
      <c r="D426" s="79"/>
      <c r="E426" s="39"/>
      <c r="F426" s="39"/>
      <c r="G426" s="39"/>
      <c r="H426" s="40"/>
      <c r="I426" s="38"/>
      <c r="J426" s="39"/>
      <c r="K426" s="39"/>
      <c r="L426" s="40"/>
      <c r="M426" s="41"/>
      <c r="N426" s="42"/>
      <c r="O426" s="43"/>
      <c r="P426" s="421" t="s">
        <v>6</v>
      </c>
      <c r="Q426" s="41"/>
      <c r="R426" s="43"/>
      <c r="S426" s="421" t="s">
        <v>7</v>
      </c>
      <c r="T426" s="38"/>
      <c r="U426" s="45"/>
      <c r="V426" s="45"/>
      <c r="W426" s="45"/>
      <c r="X426" s="45"/>
      <c r="Y426" s="46"/>
      <c r="Z426" s="191"/>
    </row>
    <row r="427" spans="1:26" ht="19.899999999999999" customHeight="1" x14ac:dyDescent="0.15">
      <c r="B427" s="233"/>
      <c r="C427" s="415"/>
      <c r="D427" s="79"/>
      <c r="E427" s="39"/>
      <c r="F427" s="39"/>
      <c r="G427" s="39"/>
      <c r="H427" s="40"/>
      <c r="I427" s="38"/>
      <c r="J427" s="39"/>
      <c r="K427" s="39"/>
      <c r="L427" s="40"/>
      <c r="M427" s="41"/>
      <c r="N427" s="42"/>
      <c r="O427" s="43"/>
      <c r="P427" s="421" t="s">
        <v>6</v>
      </c>
      <c r="Q427" s="41"/>
      <c r="R427" s="43"/>
      <c r="S427" s="421" t="s">
        <v>7</v>
      </c>
      <c r="T427" s="38"/>
      <c r="U427" s="45"/>
      <c r="V427" s="45"/>
      <c r="W427" s="45"/>
      <c r="X427" s="45"/>
      <c r="Y427" s="46"/>
      <c r="Z427" s="191"/>
    </row>
    <row r="428" spans="1:26" ht="19.899999999999999" customHeight="1" x14ac:dyDescent="0.15">
      <c r="B428" s="233"/>
      <c r="C428" s="415"/>
      <c r="D428" s="79"/>
      <c r="E428" s="39"/>
      <c r="F428" s="39"/>
      <c r="G428" s="39"/>
      <c r="H428" s="40"/>
      <c r="I428" s="38"/>
      <c r="J428" s="39"/>
      <c r="K428" s="39"/>
      <c r="L428" s="40"/>
      <c r="M428" s="41"/>
      <c r="N428" s="42"/>
      <c r="O428" s="43"/>
      <c r="P428" s="421" t="s">
        <v>6</v>
      </c>
      <c r="Q428" s="41"/>
      <c r="R428" s="43"/>
      <c r="S428" s="421" t="s">
        <v>7</v>
      </c>
      <c r="T428" s="38"/>
      <c r="U428" s="45"/>
      <c r="V428" s="45"/>
      <c r="W428" s="45"/>
      <c r="X428" s="45"/>
      <c r="Y428" s="46"/>
      <c r="Z428" s="191"/>
    </row>
    <row r="429" spans="1:26" ht="19.899999999999999" customHeight="1" x14ac:dyDescent="0.15">
      <c r="B429" s="233"/>
      <c r="C429" s="415"/>
      <c r="D429" s="79"/>
      <c r="E429" s="39"/>
      <c r="F429" s="39"/>
      <c r="G429" s="39"/>
      <c r="H429" s="40"/>
      <c r="I429" s="38"/>
      <c r="J429" s="39"/>
      <c r="K429" s="39"/>
      <c r="L429" s="40"/>
      <c r="M429" s="41"/>
      <c r="N429" s="42"/>
      <c r="O429" s="43"/>
      <c r="P429" s="421" t="s">
        <v>6</v>
      </c>
      <c r="Q429" s="41"/>
      <c r="R429" s="43"/>
      <c r="S429" s="421" t="s">
        <v>7</v>
      </c>
      <c r="T429" s="38"/>
      <c r="U429" s="45"/>
      <c r="V429" s="45"/>
      <c r="W429" s="45"/>
      <c r="X429" s="45"/>
      <c r="Y429" s="46"/>
      <c r="Z429" s="191"/>
    </row>
    <row r="430" spans="1:26" ht="19.899999999999999" customHeight="1" x14ac:dyDescent="0.15">
      <c r="B430" s="233"/>
      <c r="C430" s="415"/>
      <c r="D430" s="79"/>
      <c r="E430" s="39"/>
      <c r="F430" s="39"/>
      <c r="G430" s="39"/>
      <c r="H430" s="40"/>
      <c r="I430" s="38"/>
      <c r="J430" s="39"/>
      <c r="K430" s="39"/>
      <c r="L430" s="40"/>
      <c r="M430" s="41"/>
      <c r="N430" s="42"/>
      <c r="O430" s="43"/>
      <c r="P430" s="421" t="s">
        <v>6</v>
      </c>
      <c r="Q430" s="41"/>
      <c r="R430" s="43"/>
      <c r="S430" s="421" t="s">
        <v>7</v>
      </c>
      <c r="T430" s="38"/>
      <c r="U430" s="45"/>
      <c r="V430" s="45"/>
      <c r="W430" s="45"/>
      <c r="X430" s="45"/>
      <c r="Y430" s="46"/>
      <c r="Z430" s="191"/>
    </row>
    <row r="431" spans="1:26" ht="19.899999999999999" customHeight="1" x14ac:dyDescent="0.15">
      <c r="B431" s="233"/>
      <c r="C431" s="415"/>
      <c r="D431" s="79"/>
      <c r="E431" s="39"/>
      <c r="F431" s="39"/>
      <c r="G431" s="39"/>
      <c r="H431" s="40"/>
      <c r="I431" s="38"/>
      <c r="J431" s="39"/>
      <c r="K431" s="39"/>
      <c r="L431" s="40"/>
      <c r="M431" s="41"/>
      <c r="N431" s="42"/>
      <c r="O431" s="43"/>
      <c r="P431" s="421" t="s">
        <v>6</v>
      </c>
      <c r="Q431" s="41"/>
      <c r="R431" s="43"/>
      <c r="S431" s="421" t="s">
        <v>7</v>
      </c>
      <c r="T431" s="38"/>
      <c r="U431" s="45"/>
      <c r="V431" s="45"/>
      <c r="W431" s="45"/>
      <c r="X431" s="45"/>
      <c r="Y431" s="46"/>
      <c r="Z431" s="191"/>
    </row>
    <row r="432" spans="1:26" ht="19.899999999999999" customHeight="1" x14ac:dyDescent="0.15">
      <c r="B432" s="233"/>
      <c r="C432" s="415"/>
      <c r="D432" s="80"/>
      <c r="E432" s="36"/>
      <c r="F432" s="36"/>
      <c r="G432" s="36"/>
      <c r="H432" s="37"/>
      <c r="I432" s="35"/>
      <c r="J432" s="36"/>
      <c r="K432" s="36"/>
      <c r="L432" s="37"/>
      <c r="M432" s="81"/>
      <c r="N432" s="82"/>
      <c r="O432" s="83"/>
      <c r="P432" s="422" t="s">
        <v>6</v>
      </c>
      <c r="Q432" s="81"/>
      <c r="R432" s="83"/>
      <c r="S432" s="422" t="s">
        <v>7</v>
      </c>
      <c r="T432" s="35"/>
      <c r="U432" s="97"/>
      <c r="V432" s="97"/>
      <c r="W432" s="97"/>
      <c r="X432" s="97"/>
      <c r="Y432" s="98"/>
      <c r="Z432" s="191"/>
    </row>
    <row r="433" spans="1:27" ht="19.899999999999999" customHeight="1" x14ac:dyDescent="0.15">
      <c r="B433" s="233"/>
      <c r="C433" s="196"/>
      <c r="D433" s="197"/>
      <c r="E433" s="197"/>
      <c r="F433" s="197"/>
      <c r="G433" s="197"/>
      <c r="H433" s="197"/>
      <c r="I433" s="197"/>
      <c r="J433" s="197"/>
      <c r="K433" s="197"/>
      <c r="L433" s="197"/>
      <c r="M433" s="197"/>
      <c r="N433" s="197"/>
      <c r="O433" s="197"/>
      <c r="P433" s="197"/>
      <c r="Q433" s="197"/>
      <c r="R433" s="197"/>
      <c r="S433" s="197"/>
      <c r="T433" s="197"/>
      <c r="U433" s="197"/>
      <c r="V433" s="197"/>
      <c r="W433" s="197"/>
      <c r="X433" s="197"/>
      <c r="Y433" s="197"/>
      <c r="Z433" s="423"/>
    </row>
    <row r="434" spans="1:27" ht="20.100000000000001" customHeight="1" x14ac:dyDescent="0.15"/>
    <row r="435" spans="1:27" ht="20.100000000000001" customHeight="1" x14ac:dyDescent="0.15"/>
    <row r="436" spans="1:27" ht="20.100000000000001" customHeight="1" x14ac:dyDescent="0.15">
      <c r="A436" s="123"/>
      <c r="B436" s="123"/>
      <c r="C436" s="135" t="s">
        <v>452</v>
      </c>
      <c r="D436" s="136"/>
      <c r="E436" s="136"/>
      <c r="F436" s="136"/>
      <c r="G436" s="136"/>
      <c r="H436" s="137"/>
      <c r="I436" s="424"/>
      <c r="J436" s="197"/>
      <c r="L436" s="425"/>
      <c r="N436" s="180"/>
      <c r="P436" s="426"/>
      <c r="Q436" s="426"/>
      <c r="R436" s="426"/>
      <c r="S436" s="426"/>
      <c r="T436" s="426"/>
      <c r="U436" s="426"/>
      <c r="V436" s="426"/>
      <c r="W436" s="426"/>
      <c r="X436" s="426"/>
      <c r="Y436" s="426"/>
      <c r="AA436" s="180"/>
    </row>
    <row r="437" spans="1:27" ht="20.100000000000001" customHeight="1" x14ac:dyDescent="0.15">
      <c r="A437" s="123"/>
      <c r="B437" s="123"/>
      <c r="C437" s="138"/>
      <c r="D437" s="139"/>
      <c r="E437" s="139"/>
      <c r="F437" s="139"/>
      <c r="G437" s="139"/>
      <c r="H437" s="139"/>
      <c r="I437" s="139"/>
      <c r="J437" s="140"/>
      <c r="K437" s="140"/>
      <c r="L437" s="427"/>
      <c r="M437" s="427"/>
      <c r="N437" s="184"/>
      <c r="O437" s="184"/>
      <c r="P437" s="428"/>
      <c r="Q437" s="428"/>
      <c r="R437" s="428"/>
      <c r="S437" s="428"/>
      <c r="T437" s="428"/>
      <c r="U437" s="428"/>
      <c r="V437" s="428"/>
      <c r="W437" s="428"/>
      <c r="X437" s="428"/>
      <c r="Y437" s="428"/>
      <c r="Z437" s="141"/>
      <c r="AA437" s="180"/>
    </row>
    <row r="438" spans="1:27" ht="15.75" hidden="1" customHeight="1" x14ac:dyDescent="0.15">
      <c r="A438" s="123"/>
      <c r="B438" s="123"/>
      <c r="C438" s="138"/>
      <c r="D438" s="139"/>
      <c r="E438" s="139"/>
      <c r="F438" s="139"/>
      <c r="G438" s="139"/>
      <c r="H438" s="139"/>
      <c r="I438" s="139"/>
      <c r="J438" s="148"/>
      <c r="K438" s="148"/>
      <c r="L438" s="429"/>
      <c r="M438" s="429"/>
      <c r="N438" s="195"/>
      <c r="O438" s="195"/>
      <c r="P438" s="189"/>
      <c r="Q438" s="189"/>
      <c r="R438" s="189"/>
      <c r="S438" s="189"/>
      <c r="T438" s="189"/>
      <c r="U438" s="189"/>
      <c r="V438" s="189"/>
      <c r="W438" s="189"/>
      <c r="X438" s="189"/>
      <c r="Y438" s="189"/>
      <c r="Z438" s="147"/>
      <c r="AA438" s="180"/>
    </row>
    <row r="439" spans="1:27" ht="90" customHeight="1" x14ac:dyDescent="0.15">
      <c r="A439" s="123"/>
      <c r="B439" s="123"/>
      <c r="C439" s="138"/>
      <c r="D439" s="430" t="str">
        <f>"希望する営業種目のうち、直前2年間の主な完了業務及び直前2年間に着手した主な未完了業務、または、直前2年間の官公庁等への納入実績について入力してください。(最大10件)"&amp;CHAR(10)&amp;
"「営業種目」「完了の別」欄は、リストから選択してください。
「契約締結年月日」欄は年月日を入力してください。"&amp;日付例&amp;CHAR(10)&amp;
"「請負代金額」は、消費税込みの金額を入力してください。"</f>
        <v>希望する営業種目のうち、直前2年間の主な完了業務及び直前2年間に着手した主な未完了業務、または、直前2年間の官公庁等への納入実績について入力してください。(最大10件)
「営業種目」「完了の別」欄は、リストから選択してください。
「契約締結年月日」欄は年月日を入力してください。例)2025/4/1、R7/4/1
「請負代金額」は、消費税込みの金額を入力してください。</v>
      </c>
      <c r="E439" s="430"/>
      <c r="F439" s="430"/>
      <c r="G439" s="430"/>
      <c r="H439" s="430"/>
      <c r="I439" s="430"/>
      <c r="J439" s="430"/>
      <c r="K439" s="430"/>
      <c r="L439" s="430"/>
      <c r="M439" s="430"/>
      <c r="N439" s="430"/>
      <c r="O439" s="430"/>
      <c r="P439" s="430"/>
      <c r="Q439" s="430"/>
      <c r="R439" s="430"/>
      <c r="S439" s="430"/>
      <c r="T439" s="430"/>
      <c r="U439" s="430"/>
      <c r="V439" s="430"/>
      <c r="W439" s="430"/>
      <c r="X439" s="430"/>
      <c r="Y439" s="430"/>
      <c r="Z439" s="147"/>
      <c r="AA439" s="180"/>
    </row>
    <row r="440" spans="1:27" ht="30" customHeight="1" x14ac:dyDescent="0.15">
      <c r="A440" s="123"/>
      <c r="B440" s="431"/>
      <c r="C440" s="139"/>
      <c r="D440" s="432" t="s">
        <v>406</v>
      </c>
      <c r="E440" s="433"/>
      <c r="F440" s="433"/>
      <c r="G440" s="434"/>
      <c r="H440" s="435" t="s">
        <v>400</v>
      </c>
      <c r="I440" s="436"/>
      <c r="J440" s="437"/>
      <c r="K440" s="438" t="s">
        <v>498</v>
      </c>
      <c r="L440" s="433"/>
      <c r="M440" s="433"/>
      <c r="N440" s="433"/>
      <c r="O440" s="434"/>
      <c r="P440" s="438" t="s">
        <v>496</v>
      </c>
      <c r="Q440" s="433"/>
      <c r="R440" s="433"/>
      <c r="S440" s="433"/>
      <c r="T440" s="434"/>
      <c r="U440" s="439" t="s">
        <v>497</v>
      </c>
      <c r="V440" s="439"/>
      <c r="W440" s="439"/>
      <c r="X440" s="439" t="s">
        <v>401</v>
      </c>
      <c r="Y440" s="440"/>
      <c r="Z440" s="147"/>
      <c r="AA440" s="180"/>
    </row>
    <row r="441" spans="1:27" ht="39.950000000000003" customHeight="1" x14ac:dyDescent="0.15">
      <c r="A441" s="123"/>
      <c r="B441" s="191"/>
      <c r="D441" s="16"/>
      <c r="E441" s="17"/>
      <c r="F441" s="17"/>
      <c r="G441" s="18"/>
      <c r="H441" s="19"/>
      <c r="I441" s="20"/>
      <c r="J441" s="21"/>
      <c r="K441" s="22"/>
      <c r="L441" s="17"/>
      <c r="M441" s="17"/>
      <c r="N441" s="17"/>
      <c r="O441" s="18"/>
      <c r="P441" s="22"/>
      <c r="Q441" s="17"/>
      <c r="R441" s="17"/>
      <c r="S441" s="17"/>
      <c r="T441" s="18"/>
      <c r="U441" s="104"/>
      <c r="V441" s="105"/>
      <c r="W441" s="106"/>
      <c r="X441" s="107"/>
      <c r="Y441" s="108"/>
      <c r="Z441" s="191"/>
    </row>
    <row r="442" spans="1:27" ht="39.950000000000003" customHeight="1" x14ac:dyDescent="0.15">
      <c r="A442" s="123"/>
      <c r="B442" s="191"/>
      <c r="D442" s="23"/>
      <c r="E442" s="24"/>
      <c r="F442" s="24"/>
      <c r="G442" s="25"/>
      <c r="H442" s="26"/>
      <c r="I442" s="27"/>
      <c r="J442" s="28"/>
      <c r="K442" s="29"/>
      <c r="L442" s="24"/>
      <c r="M442" s="24"/>
      <c r="N442" s="24"/>
      <c r="O442" s="25"/>
      <c r="P442" s="29"/>
      <c r="Q442" s="24"/>
      <c r="R442" s="24"/>
      <c r="S442" s="24"/>
      <c r="T442" s="25"/>
      <c r="U442" s="99"/>
      <c r="V442" s="100"/>
      <c r="W442" s="101"/>
      <c r="X442" s="102"/>
      <c r="Y442" s="103"/>
      <c r="Z442" s="191"/>
    </row>
    <row r="443" spans="1:27" ht="39.950000000000003" customHeight="1" x14ac:dyDescent="0.15">
      <c r="A443" s="123"/>
      <c r="B443" s="191"/>
      <c r="D443" s="23"/>
      <c r="E443" s="24"/>
      <c r="F443" s="24"/>
      <c r="G443" s="25"/>
      <c r="H443" s="26"/>
      <c r="I443" s="27"/>
      <c r="J443" s="28"/>
      <c r="K443" s="29"/>
      <c r="L443" s="24"/>
      <c r="M443" s="24"/>
      <c r="N443" s="24"/>
      <c r="O443" s="25"/>
      <c r="P443" s="29"/>
      <c r="Q443" s="24"/>
      <c r="R443" s="24"/>
      <c r="S443" s="24"/>
      <c r="T443" s="25"/>
      <c r="U443" s="99"/>
      <c r="V443" s="100"/>
      <c r="W443" s="101"/>
      <c r="X443" s="102"/>
      <c r="Y443" s="103"/>
      <c r="Z443" s="191"/>
    </row>
    <row r="444" spans="1:27" ht="39.950000000000003" customHeight="1" x14ac:dyDescent="0.15">
      <c r="A444" s="123"/>
      <c r="B444" s="191"/>
      <c r="D444" s="23"/>
      <c r="E444" s="24"/>
      <c r="F444" s="24"/>
      <c r="G444" s="25"/>
      <c r="H444" s="26"/>
      <c r="I444" s="27"/>
      <c r="J444" s="28"/>
      <c r="K444" s="29"/>
      <c r="L444" s="24"/>
      <c r="M444" s="24"/>
      <c r="N444" s="24"/>
      <c r="O444" s="25"/>
      <c r="P444" s="29"/>
      <c r="Q444" s="24"/>
      <c r="R444" s="24"/>
      <c r="S444" s="24"/>
      <c r="T444" s="25"/>
      <c r="U444" s="99"/>
      <c r="V444" s="100"/>
      <c r="W444" s="101"/>
      <c r="X444" s="102"/>
      <c r="Y444" s="103"/>
      <c r="Z444" s="191"/>
    </row>
    <row r="445" spans="1:27" ht="39.950000000000003" customHeight="1" x14ac:dyDescent="0.15">
      <c r="A445" s="123"/>
      <c r="B445" s="191"/>
      <c r="D445" s="23"/>
      <c r="E445" s="24"/>
      <c r="F445" s="24"/>
      <c r="G445" s="25"/>
      <c r="H445" s="26"/>
      <c r="I445" s="27"/>
      <c r="J445" s="28"/>
      <c r="K445" s="29"/>
      <c r="L445" s="24"/>
      <c r="M445" s="24"/>
      <c r="N445" s="24"/>
      <c r="O445" s="25"/>
      <c r="P445" s="29"/>
      <c r="Q445" s="24"/>
      <c r="R445" s="24"/>
      <c r="S445" s="24"/>
      <c r="T445" s="25"/>
      <c r="U445" s="99"/>
      <c r="V445" s="100"/>
      <c r="W445" s="101"/>
      <c r="X445" s="102"/>
      <c r="Y445" s="103"/>
      <c r="Z445" s="191"/>
    </row>
    <row r="446" spans="1:27" ht="39.950000000000003" customHeight="1" x14ac:dyDescent="0.15">
      <c r="A446" s="123"/>
      <c r="B446" s="191"/>
      <c r="D446" s="23"/>
      <c r="E446" s="24"/>
      <c r="F446" s="24"/>
      <c r="G446" s="25"/>
      <c r="H446" s="26"/>
      <c r="I446" s="27"/>
      <c r="J446" s="28"/>
      <c r="K446" s="29"/>
      <c r="L446" s="24"/>
      <c r="M446" s="24"/>
      <c r="N446" s="24"/>
      <c r="O446" s="25"/>
      <c r="P446" s="29"/>
      <c r="Q446" s="24"/>
      <c r="R446" s="24"/>
      <c r="S446" s="24"/>
      <c r="T446" s="25"/>
      <c r="U446" s="99"/>
      <c r="V446" s="100"/>
      <c r="W446" s="101"/>
      <c r="X446" s="102"/>
      <c r="Y446" s="103"/>
      <c r="Z446" s="191"/>
    </row>
    <row r="447" spans="1:27" ht="39.950000000000003" customHeight="1" x14ac:dyDescent="0.15">
      <c r="A447" s="123"/>
      <c r="B447" s="191"/>
      <c r="D447" s="23"/>
      <c r="E447" s="24"/>
      <c r="F447" s="24"/>
      <c r="G447" s="25"/>
      <c r="H447" s="26"/>
      <c r="I447" s="27"/>
      <c r="J447" s="28"/>
      <c r="K447" s="29"/>
      <c r="L447" s="24"/>
      <c r="M447" s="24"/>
      <c r="N447" s="24"/>
      <c r="O447" s="25"/>
      <c r="P447" s="29"/>
      <c r="Q447" s="24"/>
      <c r="R447" s="24"/>
      <c r="S447" s="24"/>
      <c r="T447" s="25"/>
      <c r="U447" s="99"/>
      <c r="V447" s="100"/>
      <c r="W447" s="101"/>
      <c r="X447" s="102"/>
      <c r="Y447" s="103"/>
      <c r="Z447" s="191"/>
    </row>
    <row r="448" spans="1:27" ht="39.950000000000003" customHeight="1" x14ac:dyDescent="0.15">
      <c r="A448" s="123"/>
      <c r="B448" s="191"/>
      <c r="D448" s="23"/>
      <c r="E448" s="24"/>
      <c r="F448" s="24"/>
      <c r="G448" s="25"/>
      <c r="H448" s="26"/>
      <c r="I448" s="27"/>
      <c r="J448" s="28"/>
      <c r="K448" s="29"/>
      <c r="L448" s="24"/>
      <c r="M448" s="24"/>
      <c r="N448" s="24"/>
      <c r="O448" s="25"/>
      <c r="P448" s="29"/>
      <c r="Q448" s="24"/>
      <c r="R448" s="24"/>
      <c r="S448" s="24"/>
      <c r="T448" s="25"/>
      <c r="U448" s="99"/>
      <c r="V448" s="100"/>
      <c r="W448" s="101"/>
      <c r="X448" s="102"/>
      <c r="Y448" s="103"/>
      <c r="Z448" s="191"/>
    </row>
    <row r="449" spans="1:26" ht="39.950000000000003" customHeight="1" x14ac:dyDescent="0.15">
      <c r="A449" s="123"/>
      <c r="B449" s="191"/>
      <c r="D449" s="23"/>
      <c r="E449" s="24"/>
      <c r="F449" s="24"/>
      <c r="G449" s="25"/>
      <c r="H449" s="26"/>
      <c r="I449" s="27"/>
      <c r="J449" s="28"/>
      <c r="K449" s="29"/>
      <c r="L449" s="24"/>
      <c r="M449" s="24"/>
      <c r="N449" s="24"/>
      <c r="O449" s="25"/>
      <c r="P449" s="29"/>
      <c r="Q449" s="24"/>
      <c r="R449" s="24"/>
      <c r="S449" s="24"/>
      <c r="T449" s="25"/>
      <c r="U449" s="99"/>
      <c r="V449" s="100"/>
      <c r="W449" s="101"/>
      <c r="X449" s="102"/>
      <c r="Y449" s="103"/>
      <c r="Z449" s="191"/>
    </row>
    <row r="450" spans="1:26" ht="39.950000000000003" customHeight="1" x14ac:dyDescent="0.15">
      <c r="A450" s="123"/>
      <c r="B450" s="191"/>
      <c r="D450" s="9"/>
      <c r="E450" s="10"/>
      <c r="F450" s="10"/>
      <c r="G450" s="11"/>
      <c r="H450" s="12"/>
      <c r="I450" s="13"/>
      <c r="J450" s="14"/>
      <c r="K450" s="15"/>
      <c r="L450" s="10"/>
      <c r="M450" s="10"/>
      <c r="N450" s="10"/>
      <c r="O450" s="11"/>
      <c r="P450" s="15"/>
      <c r="Q450" s="10"/>
      <c r="R450" s="10"/>
      <c r="S450" s="10"/>
      <c r="T450" s="11"/>
      <c r="U450" s="109"/>
      <c r="V450" s="110"/>
      <c r="W450" s="111"/>
      <c r="X450" s="112"/>
      <c r="Y450" s="113"/>
      <c r="Z450" s="191"/>
    </row>
    <row r="451" spans="1:26" s="443" customFormat="1" ht="20.100000000000001" customHeight="1" x14ac:dyDescent="0.15">
      <c r="A451" s="441"/>
      <c r="B451" s="442"/>
      <c r="E451" s="444"/>
      <c r="Z451" s="442"/>
    </row>
    <row r="452" spans="1:26" ht="20.100000000000001" customHeight="1" x14ac:dyDescent="0.15">
      <c r="A452" s="123"/>
      <c r="B452" s="191"/>
      <c r="C452" s="196"/>
      <c r="D452" s="197"/>
      <c r="E452" s="197"/>
      <c r="F452" s="197"/>
      <c r="G452" s="197"/>
      <c r="H452" s="197"/>
      <c r="I452" s="197"/>
      <c r="J452" s="197"/>
      <c r="K452" s="197"/>
      <c r="L452" s="197"/>
      <c r="M452" s="197"/>
      <c r="N452" s="197"/>
      <c r="O452" s="197"/>
      <c r="P452" s="197"/>
      <c r="Q452" s="197"/>
      <c r="R452" s="197"/>
      <c r="S452" s="197"/>
      <c r="T452" s="197"/>
      <c r="U452" s="197"/>
      <c r="V452" s="197"/>
      <c r="W452" s="197"/>
      <c r="X452" s="197"/>
      <c r="Y452" s="197"/>
      <c r="Z452" s="423"/>
    </row>
  </sheetData>
  <sheetProtection algorithmName="SHA-512" hashValue="nilUyDk+7WR8wJI0oRgD8IVbzBQEIIGt78faWfUM/Kv+P6TCAfmD8dc0+gyZyKXd+ltgWbNyYZoM8nAug/q3Dw==" saltValue="o3BDT83hLqDV72RBbMj1Mw==" spinCount="100000" sheet="1" objects="1" scenarios="1"/>
  <dataConsolidate/>
  <mergeCells count="713">
    <mergeCell ref="U450:W450"/>
    <mergeCell ref="X450:Y450"/>
    <mergeCell ref="S410:U410"/>
    <mergeCell ref="F393:Y393"/>
    <mergeCell ref="F275:Y275"/>
    <mergeCell ref="E414:O414"/>
    <mergeCell ref="P414:R414"/>
    <mergeCell ref="S414:U414"/>
    <mergeCell ref="V414:Y414"/>
    <mergeCell ref="I423:L423"/>
    <mergeCell ref="I424:L424"/>
    <mergeCell ref="X445:Y445"/>
    <mergeCell ref="U446:W446"/>
    <mergeCell ref="X446:Y446"/>
    <mergeCell ref="X443:Y443"/>
    <mergeCell ref="I426:L426"/>
    <mergeCell ref="F407:O407"/>
    <mergeCell ref="P407:R407"/>
    <mergeCell ref="S407:U407"/>
    <mergeCell ref="V407:Y407"/>
    <mergeCell ref="F408:O408"/>
    <mergeCell ref="F411:O411"/>
    <mergeCell ref="P411:R411"/>
    <mergeCell ref="P412:R412"/>
    <mergeCell ref="D448:G448"/>
    <mergeCell ref="H448:J448"/>
    <mergeCell ref="K448:O448"/>
    <mergeCell ref="P448:T448"/>
    <mergeCell ref="D449:G449"/>
    <mergeCell ref="H449:J449"/>
    <mergeCell ref="K449:O449"/>
    <mergeCell ref="U448:W448"/>
    <mergeCell ref="X448:Y448"/>
    <mergeCell ref="U449:W449"/>
    <mergeCell ref="X449:Y449"/>
    <mergeCell ref="P449:T449"/>
    <mergeCell ref="D445:G445"/>
    <mergeCell ref="H445:J445"/>
    <mergeCell ref="K445:O445"/>
    <mergeCell ref="P445:T445"/>
    <mergeCell ref="X447:Y447"/>
    <mergeCell ref="H447:J447"/>
    <mergeCell ref="K447:O447"/>
    <mergeCell ref="P447:T447"/>
    <mergeCell ref="U447:W447"/>
    <mergeCell ref="D447:G447"/>
    <mergeCell ref="U445:W445"/>
    <mergeCell ref="C436:H436"/>
    <mergeCell ref="D423:H423"/>
    <mergeCell ref="Q432:R432"/>
    <mergeCell ref="T432:Y432"/>
    <mergeCell ref="T428:Y428"/>
    <mergeCell ref="T429:Y429"/>
    <mergeCell ref="D444:G444"/>
    <mergeCell ref="H444:J444"/>
    <mergeCell ref="K444:O444"/>
    <mergeCell ref="T430:Y430"/>
    <mergeCell ref="T431:Y431"/>
    <mergeCell ref="P444:T444"/>
    <mergeCell ref="D439:Y439"/>
    <mergeCell ref="U440:W440"/>
    <mergeCell ref="X440:Y440"/>
    <mergeCell ref="U444:W444"/>
    <mergeCell ref="X444:Y444"/>
    <mergeCell ref="U441:W441"/>
    <mergeCell ref="X441:Y441"/>
    <mergeCell ref="U442:W442"/>
    <mergeCell ref="X442:Y442"/>
    <mergeCell ref="U443:W443"/>
    <mergeCell ref="S401:U401"/>
    <mergeCell ref="V401:Y401"/>
    <mergeCell ref="F402:O402"/>
    <mergeCell ref="P402:R402"/>
    <mergeCell ref="S402:U402"/>
    <mergeCell ref="V402:Y402"/>
    <mergeCell ref="Q424:R424"/>
    <mergeCell ref="D431:H431"/>
    <mergeCell ref="M431:O431"/>
    <mergeCell ref="Q431:R431"/>
    <mergeCell ref="M423:O423"/>
    <mergeCell ref="S404:U404"/>
    <mergeCell ref="V404:Y404"/>
    <mergeCell ref="F405:O405"/>
    <mergeCell ref="P405:R405"/>
    <mergeCell ref="Q423:R423"/>
    <mergeCell ref="D424:H424"/>
    <mergeCell ref="M424:O424"/>
    <mergeCell ref="M422:S422"/>
    <mergeCell ref="Q426:R426"/>
    <mergeCell ref="M427:O427"/>
    <mergeCell ref="Q427:R427"/>
    <mergeCell ref="I422:L422"/>
    <mergeCell ref="T423:Y423"/>
    <mergeCell ref="S412:U412"/>
    <mergeCell ref="V412:Y412"/>
    <mergeCell ref="F413:O413"/>
    <mergeCell ref="P413:R413"/>
    <mergeCell ref="S413:U413"/>
    <mergeCell ref="V413:Y413"/>
    <mergeCell ref="E406:E413"/>
    <mergeCell ref="F406:O406"/>
    <mergeCell ref="P406:R406"/>
    <mergeCell ref="S406:U406"/>
    <mergeCell ref="V406:Y406"/>
    <mergeCell ref="F412:O412"/>
    <mergeCell ref="S411:U411"/>
    <mergeCell ref="V411:Y411"/>
    <mergeCell ref="S408:U408"/>
    <mergeCell ref="V408:Y408"/>
    <mergeCell ref="F409:O409"/>
    <mergeCell ref="P409:R409"/>
    <mergeCell ref="S409:U409"/>
    <mergeCell ref="V409:Y409"/>
    <mergeCell ref="F410:O410"/>
    <mergeCell ref="P410:R410"/>
    <mergeCell ref="P408:R408"/>
    <mergeCell ref="C419:H419"/>
    <mergeCell ref="D428:H428"/>
    <mergeCell ref="D429:H429"/>
    <mergeCell ref="D430:H430"/>
    <mergeCell ref="D425:H425"/>
    <mergeCell ref="D426:H426"/>
    <mergeCell ref="D427:H427"/>
    <mergeCell ref="D432:H432"/>
    <mergeCell ref="M432:O432"/>
    <mergeCell ref="D422:H422"/>
    <mergeCell ref="D421:Y421"/>
    <mergeCell ref="I425:L425"/>
    <mergeCell ref="T422:Y422"/>
    <mergeCell ref="R386:X386"/>
    <mergeCell ref="V410:Y410"/>
    <mergeCell ref="E396:Y396"/>
    <mergeCell ref="E397:O397"/>
    <mergeCell ref="P397:R397"/>
    <mergeCell ref="S397:U397"/>
    <mergeCell ref="V397:Y397"/>
    <mergeCell ref="E398:E405"/>
    <mergeCell ref="F398:O398"/>
    <mergeCell ref="P398:R398"/>
    <mergeCell ref="S398:U398"/>
    <mergeCell ref="V398:Y398"/>
    <mergeCell ref="F399:O399"/>
    <mergeCell ref="P399:R399"/>
    <mergeCell ref="S399:U399"/>
    <mergeCell ref="V399:Y399"/>
    <mergeCell ref="F400:O400"/>
    <mergeCell ref="P400:R400"/>
    <mergeCell ref="S400:U400"/>
    <mergeCell ref="S405:U405"/>
    <mergeCell ref="V405:Y405"/>
    <mergeCell ref="V400:Y400"/>
    <mergeCell ref="F401:O401"/>
    <mergeCell ref="P401:R401"/>
    <mergeCell ref="N387:Q387"/>
    <mergeCell ref="R387:X387"/>
    <mergeCell ref="F403:O403"/>
    <mergeCell ref="P403:R403"/>
    <mergeCell ref="S403:U403"/>
    <mergeCell ref="V403:Y403"/>
    <mergeCell ref="F404:O404"/>
    <mergeCell ref="P404:R404"/>
    <mergeCell ref="E382:E384"/>
    <mergeCell ref="F382:L384"/>
    <mergeCell ref="N382:Q382"/>
    <mergeCell ref="R382:X382"/>
    <mergeCell ref="N383:Q383"/>
    <mergeCell ref="R383:X383"/>
    <mergeCell ref="N384:Q384"/>
    <mergeCell ref="R384:X384"/>
    <mergeCell ref="F388:L388"/>
    <mergeCell ref="N388:Q388"/>
    <mergeCell ref="R388:X388"/>
    <mergeCell ref="E385:E387"/>
    <mergeCell ref="F385:L387"/>
    <mergeCell ref="N385:Q385"/>
    <mergeCell ref="R385:X385"/>
    <mergeCell ref="N386:Q386"/>
    <mergeCell ref="N366:Q366"/>
    <mergeCell ref="R366:X366"/>
    <mergeCell ref="E367:E371"/>
    <mergeCell ref="F367:L371"/>
    <mergeCell ref="N367:Q367"/>
    <mergeCell ref="R367:X367"/>
    <mergeCell ref="N368:Q368"/>
    <mergeCell ref="R368:X368"/>
    <mergeCell ref="N369:Q369"/>
    <mergeCell ref="R369:X369"/>
    <mergeCell ref="N370:Q370"/>
    <mergeCell ref="R370:X370"/>
    <mergeCell ref="N371:Q371"/>
    <mergeCell ref="R371:X371"/>
    <mergeCell ref="E357:E366"/>
    <mergeCell ref="F357:L366"/>
    <mergeCell ref="N357:Q357"/>
    <mergeCell ref="R357:X357"/>
    <mergeCell ref="N358:Q358"/>
    <mergeCell ref="R358:X358"/>
    <mergeCell ref="N359:Q359"/>
    <mergeCell ref="R359:X359"/>
    <mergeCell ref="N360:Q360"/>
    <mergeCell ref="R360:X360"/>
    <mergeCell ref="E372:E381"/>
    <mergeCell ref="F372:L381"/>
    <mergeCell ref="N372:Q372"/>
    <mergeCell ref="R372:X372"/>
    <mergeCell ref="N373:Q373"/>
    <mergeCell ref="R373:X373"/>
    <mergeCell ref="N374:Q374"/>
    <mergeCell ref="R374:X374"/>
    <mergeCell ref="N375:Q375"/>
    <mergeCell ref="R375:X375"/>
    <mergeCell ref="N376:Q376"/>
    <mergeCell ref="R376:X376"/>
    <mergeCell ref="N377:Q377"/>
    <mergeCell ref="R377:X377"/>
    <mergeCell ref="N378:Q378"/>
    <mergeCell ref="R378:X378"/>
    <mergeCell ref="N379:Q379"/>
    <mergeCell ref="R379:X379"/>
    <mergeCell ref="N380:Q380"/>
    <mergeCell ref="R380:X380"/>
    <mergeCell ref="N381:Q381"/>
    <mergeCell ref="R381:X381"/>
    <mergeCell ref="N361:Q361"/>
    <mergeCell ref="R361:X361"/>
    <mergeCell ref="N362:Q362"/>
    <mergeCell ref="R362:X362"/>
    <mergeCell ref="N363:Q363"/>
    <mergeCell ref="R363:X363"/>
    <mergeCell ref="N364:Q364"/>
    <mergeCell ref="R364:X364"/>
    <mergeCell ref="N365:Q365"/>
    <mergeCell ref="R365:X365"/>
    <mergeCell ref="E351:E356"/>
    <mergeCell ref="F351:L356"/>
    <mergeCell ref="N351:Q351"/>
    <mergeCell ref="R351:X351"/>
    <mergeCell ref="N352:Q352"/>
    <mergeCell ref="R352:X352"/>
    <mergeCell ref="N353:Q353"/>
    <mergeCell ref="R353:X353"/>
    <mergeCell ref="N354:Q354"/>
    <mergeCell ref="R354:X354"/>
    <mergeCell ref="N355:Q355"/>
    <mergeCell ref="R355:X355"/>
    <mergeCell ref="N356:Q356"/>
    <mergeCell ref="R356:X356"/>
    <mergeCell ref="E343:E345"/>
    <mergeCell ref="F343:L345"/>
    <mergeCell ref="N343:Q343"/>
    <mergeCell ref="R343:X343"/>
    <mergeCell ref="N344:Q344"/>
    <mergeCell ref="R344:X344"/>
    <mergeCell ref="N345:Q345"/>
    <mergeCell ref="R345:X345"/>
    <mergeCell ref="E346:E350"/>
    <mergeCell ref="F346:L350"/>
    <mergeCell ref="N346:Q346"/>
    <mergeCell ref="R346:X346"/>
    <mergeCell ref="N347:Q347"/>
    <mergeCell ref="R347:X347"/>
    <mergeCell ref="N348:Q348"/>
    <mergeCell ref="R348:X348"/>
    <mergeCell ref="N349:Q349"/>
    <mergeCell ref="R349:X349"/>
    <mergeCell ref="N350:Q350"/>
    <mergeCell ref="R350:X350"/>
    <mergeCell ref="E336:E342"/>
    <mergeCell ref="F336:L342"/>
    <mergeCell ref="N336:Q336"/>
    <mergeCell ref="R336:X336"/>
    <mergeCell ref="N337:Q337"/>
    <mergeCell ref="R337:X337"/>
    <mergeCell ref="N338:Q338"/>
    <mergeCell ref="R338:X338"/>
    <mergeCell ref="N339:Q339"/>
    <mergeCell ref="R339:X339"/>
    <mergeCell ref="N340:Q340"/>
    <mergeCell ref="R340:X340"/>
    <mergeCell ref="N341:Q341"/>
    <mergeCell ref="R341:X341"/>
    <mergeCell ref="N342:Q342"/>
    <mergeCell ref="R342:X342"/>
    <mergeCell ref="E331:E335"/>
    <mergeCell ref="F331:L335"/>
    <mergeCell ref="N331:Q331"/>
    <mergeCell ref="R331:X331"/>
    <mergeCell ref="N332:Q332"/>
    <mergeCell ref="R332:X332"/>
    <mergeCell ref="N333:Q333"/>
    <mergeCell ref="R333:X333"/>
    <mergeCell ref="N334:Q334"/>
    <mergeCell ref="R334:X334"/>
    <mergeCell ref="N335:Q335"/>
    <mergeCell ref="R335:X335"/>
    <mergeCell ref="E320:E330"/>
    <mergeCell ref="F320:L330"/>
    <mergeCell ref="N320:Q320"/>
    <mergeCell ref="R320:X320"/>
    <mergeCell ref="N321:Q321"/>
    <mergeCell ref="R321:X321"/>
    <mergeCell ref="N322:Q322"/>
    <mergeCell ref="R322:X322"/>
    <mergeCell ref="N323:Q323"/>
    <mergeCell ref="R323:X323"/>
    <mergeCell ref="N324:Q324"/>
    <mergeCell ref="R324:X324"/>
    <mergeCell ref="N325:Q325"/>
    <mergeCell ref="R325:X325"/>
    <mergeCell ref="N326:Q326"/>
    <mergeCell ref="R326:X326"/>
    <mergeCell ref="N327:Q327"/>
    <mergeCell ref="R327:X327"/>
    <mergeCell ref="N328:Q328"/>
    <mergeCell ref="R328:X328"/>
    <mergeCell ref="N329:Q329"/>
    <mergeCell ref="R329:X329"/>
    <mergeCell ref="N330:Q330"/>
    <mergeCell ref="R330:X330"/>
    <mergeCell ref="N314:Q314"/>
    <mergeCell ref="R314:X314"/>
    <mergeCell ref="N315:Q315"/>
    <mergeCell ref="R315:X315"/>
    <mergeCell ref="E316:E319"/>
    <mergeCell ref="F316:L319"/>
    <mergeCell ref="N316:Q316"/>
    <mergeCell ref="R316:X316"/>
    <mergeCell ref="N317:Q317"/>
    <mergeCell ref="R317:X317"/>
    <mergeCell ref="N318:Q318"/>
    <mergeCell ref="R318:X318"/>
    <mergeCell ref="N319:Q319"/>
    <mergeCell ref="R319:X319"/>
    <mergeCell ref="E303:E315"/>
    <mergeCell ref="F303:L315"/>
    <mergeCell ref="N303:Q303"/>
    <mergeCell ref="R303:X303"/>
    <mergeCell ref="N304:Q304"/>
    <mergeCell ref="R304:X304"/>
    <mergeCell ref="N305:Q305"/>
    <mergeCell ref="R305:X305"/>
    <mergeCell ref="N306:Q306"/>
    <mergeCell ref="R306:X306"/>
    <mergeCell ref="N307:Q307"/>
    <mergeCell ref="R307:X307"/>
    <mergeCell ref="N308:Q308"/>
    <mergeCell ref="R308:X308"/>
    <mergeCell ref="N309:Q309"/>
    <mergeCell ref="R309:X309"/>
    <mergeCell ref="N310:Q310"/>
    <mergeCell ref="R310:X310"/>
    <mergeCell ref="N311:Q311"/>
    <mergeCell ref="R311:X311"/>
    <mergeCell ref="R281:X281"/>
    <mergeCell ref="N282:Q282"/>
    <mergeCell ref="R282:X282"/>
    <mergeCell ref="N283:Q283"/>
    <mergeCell ref="N312:Q312"/>
    <mergeCell ref="R312:X312"/>
    <mergeCell ref="N313:Q313"/>
    <mergeCell ref="R313:X313"/>
    <mergeCell ref="E266:E267"/>
    <mergeCell ref="F266:L267"/>
    <mergeCell ref="N266:Q266"/>
    <mergeCell ref="R266:X266"/>
    <mergeCell ref="N267:Q267"/>
    <mergeCell ref="R267:X267"/>
    <mergeCell ref="M279:Q279"/>
    <mergeCell ref="R279:X279"/>
    <mergeCell ref="E280:E284"/>
    <mergeCell ref="F280:L284"/>
    <mergeCell ref="N280:Q280"/>
    <mergeCell ref="R283:X283"/>
    <mergeCell ref="N284:Q284"/>
    <mergeCell ref="R284:X284"/>
    <mergeCell ref="N288:Q288"/>
    <mergeCell ref="R288:X288"/>
    <mergeCell ref="R292:X292"/>
    <mergeCell ref="N293:Q293"/>
    <mergeCell ref="R293:X293"/>
    <mergeCell ref="N294:Q294"/>
    <mergeCell ref="R294:X294"/>
    <mergeCell ref="N286:Q286"/>
    <mergeCell ref="R286:X286"/>
    <mergeCell ref="N287:Q287"/>
    <mergeCell ref="R287:X287"/>
    <mergeCell ref="N292:Q292"/>
    <mergeCell ref="N291:Q291"/>
    <mergeCell ref="R291:X291"/>
    <mergeCell ref="N289:Q289"/>
    <mergeCell ref="R255:X255"/>
    <mergeCell ref="N295:Q295"/>
    <mergeCell ref="R295:X295"/>
    <mergeCell ref="N296:Q296"/>
    <mergeCell ref="R296:X296"/>
    <mergeCell ref="N219:Q219"/>
    <mergeCell ref="R219:X219"/>
    <mergeCell ref="E253:E258"/>
    <mergeCell ref="F253:L258"/>
    <mergeCell ref="N253:Q253"/>
    <mergeCell ref="R253:X253"/>
    <mergeCell ref="F228:L233"/>
    <mergeCell ref="N265:Q265"/>
    <mergeCell ref="R265:X265"/>
    <mergeCell ref="F259:L263"/>
    <mergeCell ref="N259:Q259"/>
    <mergeCell ref="R259:X259"/>
    <mergeCell ref="N260:Q260"/>
    <mergeCell ref="R260:X260"/>
    <mergeCell ref="N261:Q261"/>
    <mergeCell ref="R261:X261"/>
    <mergeCell ref="N262:Q262"/>
    <mergeCell ref="R262:X262"/>
    <mergeCell ref="N263:Q263"/>
    <mergeCell ref="E249:E252"/>
    <mergeCell ref="E259:E263"/>
    <mergeCell ref="R241:X241"/>
    <mergeCell ref="E228:E233"/>
    <mergeCell ref="E220:E224"/>
    <mergeCell ref="F220:L224"/>
    <mergeCell ref="N220:Q220"/>
    <mergeCell ref="R220:X220"/>
    <mergeCell ref="N221:Q221"/>
    <mergeCell ref="R221:X221"/>
    <mergeCell ref="N222:Q222"/>
    <mergeCell ref="R222:X222"/>
    <mergeCell ref="N223:Q223"/>
    <mergeCell ref="R223:X223"/>
    <mergeCell ref="N224:Q224"/>
    <mergeCell ref="R224:X224"/>
    <mergeCell ref="N237:Q237"/>
    <mergeCell ref="R237:X237"/>
    <mergeCell ref="N238:Q238"/>
    <mergeCell ref="R238:X238"/>
    <mergeCell ref="R232:X232"/>
    <mergeCell ref="N233:Q233"/>
    <mergeCell ref="R228:X228"/>
    <mergeCell ref="R233:X233"/>
    <mergeCell ref="N214:Q214"/>
    <mergeCell ref="N211:Q211"/>
    <mergeCell ref="N256:Q256"/>
    <mergeCell ref="R256:X256"/>
    <mergeCell ref="E244:E248"/>
    <mergeCell ref="F244:L248"/>
    <mergeCell ref="N244:Q244"/>
    <mergeCell ref="R244:X244"/>
    <mergeCell ref="N245:Q245"/>
    <mergeCell ref="N251:Q251"/>
    <mergeCell ref="R251:X251"/>
    <mergeCell ref="N252:Q252"/>
    <mergeCell ref="R252:X252"/>
    <mergeCell ref="R250:X250"/>
    <mergeCell ref="R245:X245"/>
    <mergeCell ref="N246:Q246"/>
    <mergeCell ref="R246:X246"/>
    <mergeCell ref="N247:Q247"/>
    <mergeCell ref="R247:X247"/>
    <mergeCell ref="N248:Q248"/>
    <mergeCell ref="R248:X248"/>
    <mergeCell ref="F249:L252"/>
    <mergeCell ref="N249:Q249"/>
    <mergeCell ref="R249:X249"/>
    <mergeCell ref="E193:L193"/>
    <mergeCell ref="M193:Q193"/>
    <mergeCell ref="E234:E243"/>
    <mergeCell ref="F234:L243"/>
    <mergeCell ref="N234:Q234"/>
    <mergeCell ref="E217:E219"/>
    <mergeCell ref="F217:L219"/>
    <mergeCell ref="N228:Q228"/>
    <mergeCell ref="N239:Q239"/>
    <mergeCell ref="N240:Q240"/>
    <mergeCell ref="N241:Q241"/>
    <mergeCell ref="E225:E227"/>
    <mergeCell ref="F225:L227"/>
    <mergeCell ref="N225:Q225"/>
    <mergeCell ref="N196:Q196"/>
    <mergeCell ref="N197:Q197"/>
    <mergeCell ref="N243:Q243"/>
    <mergeCell ref="N230:Q230"/>
    <mergeCell ref="N231:Q231"/>
    <mergeCell ref="N232:Q232"/>
    <mergeCell ref="E206:E207"/>
    <mergeCell ref="F206:L207"/>
    <mergeCell ref="N206:Q206"/>
    <mergeCell ref="N207:Q207"/>
    <mergeCell ref="N254:Q254"/>
    <mergeCell ref="R254:X254"/>
    <mergeCell ref="N255:Q255"/>
    <mergeCell ref="R280:X280"/>
    <mergeCell ref="N281:Q281"/>
    <mergeCell ref="N250:Q250"/>
    <mergeCell ref="N242:Q242"/>
    <mergeCell ref="R242:X242"/>
    <mergeCell ref="R193:X193"/>
    <mergeCell ref="N194:Q194"/>
    <mergeCell ref="R194:X194"/>
    <mergeCell ref="R239:X239"/>
    <mergeCell ref="R240:X240"/>
    <mergeCell ref="R195:X195"/>
    <mergeCell ref="R196:X196"/>
    <mergeCell ref="R197:X197"/>
    <mergeCell ref="R243:X243"/>
    <mergeCell ref="R230:X230"/>
    <mergeCell ref="R231:X231"/>
    <mergeCell ref="R206:X206"/>
    <mergeCell ref="R207:X207"/>
    <mergeCell ref="N218:Q218"/>
    <mergeCell ref="R218:X218"/>
    <mergeCell ref="R211:X211"/>
    <mergeCell ref="N257:Q257"/>
    <mergeCell ref="R257:X257"/>
    <mergeCell ref="N258:Q258"/>
    <mergeCell ref="R258:X258"/>
    <mergeCell ref="R263:X263"/>
    <mergeCell ref="E278:Y278"/>
    <mergeCell ref="E285:E302"/>
    <mergeCell ref="F285:L302"/>
    <mergeCell ref="E268:E269"/>
    <mergeCell ref="F268:L269"/>
    <mergeCell ref="N268:Q268"/>
    <mergeCell ref="E264:E265"/>
    <mergeCell ref="F264:L265"/>
    <mergeCell ref="N264:Q264"/>
    <mergeCell ref="R264:X264"/>
    <mergeCell ref="E279:L279"/>
    <mergeCell ref="R268:X268"/>
    <mergeCell ref="N269:Q269"/>
    <mergeCell ref="R269:X269"/>
    <mergeCell ref="F270:L270"/>
    <mergeCell ref="N270:Q270"/>
    <mergeCell ref="R270:X270"/>
    <mergeCell ref="N297:Q297"/>
    <mergeCell ref="R297:X297"/>
    <mergeCell ref="E209:E213"/>
    <mergeCell ref="F209:L213"/>
    <mergeCell ref="N209:Q209"/>
    <mergeCell ref="F208:L208"/>
    <mergeCell ref="N208:Q208"/>
    <mergeCell ref="R208:X208"/>
    <mergeCell ref="N217:Q217"/>
    <mergeCell ref="R217:X217"/>
    <mergeCell ref="R198:X198"/>
    <mergeCell ref="N199:Q199"/>
    <mergeCell ref="R199:X199"/>
    <mergeCell ref="N200:Q200"/>
    <mergeCell ref="R200:X200"/>
    <mergeCell ref="N203:Q203"/>
    <mergeCell ref="R203:X203"/>
    <mergeCell ref="R216:X216"/>
    <mergeCell ref="R205:X205"/>
    <mergeCell ref="N198:Q198"/>
    <mergeCell ref="N212:Q212"/>
    <mergeCell ref="R212:X212"/>
    <mergeCell ref="N213:Q213"/>
    <mergeCell ref="R213:X213"/>
    <mergeCell ref="E214:E216"/>
    <mergeCell ref="F214:L216"/>
    <mergeCell ref="C150:H150"/>
    <mergeCell ref="E192:Y192"/>
    <mergeCell ref="C188:I188"/>
    <mergeCell ref="I153:M153"/>
    <mergeCell ref="I155:Y155"/>
    <mergeCell ref="I163:Y163"/>
    <mergeCell ref="I165:M165"/>
    <mergeCell ref="E180:H180"/>
    <mergeCell ref="I180:M180"/>
    <mergeCell ref="E181:H181"/>
    <mergeCell ref="I181:M181"/>
    <mergeCell ref="J177:Y177"/>
    <mergeCell ref="I167:M167"/>
    <mergeCell ref="I169:Y169"/>
    <mergeCell ref="I176:M176"/>
    <mergeCell ref="E179:H179"/>
    <mergeCell ref="I183:M183"/>
    <mergeCell ref="E182:H182"/>
    <mergeCell ref="I182:M182"/>
    <mergeCell ref="E183:H183"/>
    <mergeCell ref="I179:M179"/>
    <mergeCell ref="I124:M124"/>
    <mergeCell ref="N229:Q229"/>
    <mergeCell ref="R229:X229"/>
    <mergeCell ref="E194:E200"/>
    <mergeCell ref="F194:L200"/>
    <mergeCell ref="E201:E203"/>
    <mergeCell ref="F201:L203"/>
    <mergeCell ref="N202:Q202"/>
    <mergeCell ref="R202:X202"/>
    <mergeCell ref="N205:Q205"/>
    <mergeCell ref="R214:X214"/>
    <mergeCell ref="N215:Q215"/>
    <mergeCell ref="R215:X215"/>
    <mergeCell ref="N216:Q216"/>
    <mergeCell ref="N195:Q195"/>
    <mergeCell ref="E204:E205"/>
    <mergeCell ref="F204:L205"/>
    <mergeCell ref="N204:Q204"/>
    <mergeCell ref="R209:X209"/>
    <mergeCell ref="N210:Q210"/>
    <mergeCell ref="R210:X210"/>
    <mergeCell ref="R225:X225"/>
    <mergeCell ref="N226:Q226"/>
    <mergeCell ref="R226:X226"/>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157:Y157"/>
    <mergeCell ref="I159:M159"/>
    <mergeCell ref="I161:M161"/>
    <mergeCell ref="I28:Y28"/>
    <mergeCell ref="I30:Y30"/>
    <mergeCell ref="I20:M20"/>
    <mergeCell ref="I22:Y22"/>
    <mergeCell ref="I24:Y24"/>
    <mergeCell ref="I87:Y87"/>
    <mergeCell ref="C109:H109"/>
    <mergeCell ref="D111:Y111"/>
    <mergeCell ref="I112:Y112"/>
    <mergeCell ref="I114:Y114"/>
    <mergeCell ref="I116:Y116"/>
    <mergeCell ref="I26:Y26"/>
    <mergeCell ref="J76:Y76"/>
    <mergeCell ref="I77:Y77"/>
    <mergeCell ref="I79:Y79"/>
    <mergeCell ref="I81:Y81"/>
    <mergeCell ref="I83:M83"/>
    <mergeCell ref="I85:M85"/>
    <mergeCell ref="I118:M118"/>
    <mergeCell ref="I120:Y120"/>
    <mergeCell ref="I122:M122"/>
    <mergeCell ref="I432:L432"/>
    <mergeCell ref="I431:L431"/>
    <mergeCell ref="I427:L427"/>
    <mergeCell ref="I428:L428"/>
    <mergeCell ref="I429:L429"/>
    <mergeCell ref="I430:L430"/>
    <mergeCell ref="M428:O428"/>
    <mergeCell ref="Q428:R428"/>
    <mergeCell ref="M429:O429"/>
    <mergeCell ref="Q429:R429"/>
    <mergeCell ref="M430:O430"/>
    <mergeCell ref="Q430:R430"/>
    <mergeCell ref="M425:O425"/>
    <mergeCell ref="Q425:R425"/>
    <mergeCell ref="M426:O426"/>
    <mergeCell ref="I126:Y126"/>
    <mergeCell ref="R204:X204"/>
    <mergeCell ref="T424:Y424"/>
    <mergeCell ref="T425:Y425"/>
    <mergeCell ref="T426:Y426"/>
    <mergeCell ref="T427:Y427"/>
    <mergeCell ref="R227:X227"/>
    <mergeCell ref="N227:Q227"/>
    <mergeCell ref="N201:Q201"/>
    <mergeCell ref="R201:X201"/>
    <mergeCell ref="N300:Q300"/>
    <mergeCell ref="R300:X300"/>
    <mergeCell ref="N301:Q301"/>
    <mergeCell ref="R301:X301"/>
    <mergeCell ref="N302:Q302"/>
    <mergeCell ref="R302:X302"/>
    <mergeCell ref="R289:X289"/>
    <mergeCell ref="N290:Q290"/>
    <mergeCell ref="R290:X290"/>
    <mergeCell ref="N285:Q285"/>
    <mergeCell ref="R285:X285"/>
    <mergeCell ref="N298:Q298"/>
    <mergeCell ref="R298:X298"/>
    <mergeCell ref="N299:Q299"/>
    <mergeCell ref="R299:X299"/>
    <mergeCell ref="R234:X234"/>
    <mergeCell ref="N235:Q235"/>
    <mergeCell ref="R235:X235"/>
    <mergeCell ref="N236:Q236"/>
    <mergeCell ref="R236:X236"/>
    <mergeCell ref="D450:G450"/>
    <mergeCell ref="H450:J450"/>
    <mergeCell ref="K450:O450"/>
    <mergeCell ref="P450:T450"/>
    <mergeCell ref="D440:G440"/>
    <mergeCell ref="H440:J440"/>
    <mergeCell ref="K440:O440"/>
    <mergeCell ref="P440:T440"/>
    <mergeCell ref="D441:G441"/>
    <mergeCell ref="H441:J441"/>
    <mergeCell ref="K441:O441"/>
    <mergeCell ref="P441:T441"/>
    <mergeCell ref="D442:G442"/>
    <mergeCell ref="H442:J442"/>
    <mergeCell ref="K442:O442"/>
    <mergeCell ref="P442:T442"/>
    <mergeCell ref="D443:G443"/>
    <mergeCell ref="H443:J443"/>
    <mergeCell ref="K443:O443"/>
    <mergeCell ref="P443:T443"/>
    <mergeCell ref="D446:G446"/>
    <mergeCell ref="H446:J446"/>
    <mergeCell ref="K446:O446"/>
    <mergeCell ref="P446:T446"/>
  </mergeCells>
  <phoneticPr fontId="5"/>
  <conditionalFormatting sqref="I20:M20">
    <cfRule type="expression" dxfId="230" priority="231" stopIfTrue="1">
      <formula>$A20&lt;&gt;0</formula>
    </cfRule>
  </conditionalFormatting>
  <conditionalFormatting sqref="I22:Y22">
    <cfRule type="expression" dxfId="229" priority="230" stopIfTrue="1">
      <formula>$A22&lt;&gt;0</formula>
    </cfRule>
  </conditionalFormatting>
  <conditionalFormatting sqref="I24:Y24">
    <cfRule type="expression" dxfId="228" priority="229" stopIfTrue="1">
      <formula>$A24&lt;&gt;0</formula>
    </cfRule>
  </conditionalFormatting>
  <conditionalFormatting sqref="I26:Y26">
    <cfRule type="expression" dxfId="227" priority="228" stopIfTrue="1">
      <formula>$A26&lt;&gt;0</formula>
    </cfRule>
  </conditionalFormatting>
  <conditionalFormatting sqref="I28:Y28">
    <cfRule type="expression" dxfId="226" priority="227" stopIfTrue="1">
      <formula>$A28&lt;&gt;0</formula>
    </cfRule>
  </conditionalFormatting>
  <conditionalFormatting sqref="I30:Y30">
    <cfRule type="expression" dxfId="225" priority="226" stopIfTrue="1">
      <formula>$A30&lt;&gt;0</formula>
    </cfRule>
  </conditionalFormatting>
  <conditionalFormatting sqref="I32:Y32">
    <cfRule type="expression" dxfId="224" priority="225" stopIfTrue="1">
      <formula>$A32&lt;&gt;0</formula>
    </cfRule>
  </conditionalFormatting>
  <conditionalFormatting sqref="I34:M34">
    <cfRule type="expression" dxfId="223" priority="224" stopIfTrue="1">
      <formula>$A34&lt;&gt;0</formula>
    </cfRule>
  </conditionalFormatting>
  <conditionalFormatting sqref="I36:M36">
    <cfRule type="expression" dxfId="222" priority="223" stopIfTrue="1">
      <formula>$A36&lt;&gt;0</formula>
    </cfRule>
  </conditionalFormatting>
  <conditionalFormatting sqref="I38:Y38">
    <cfRule type="expression" dxfId="221" priority="222" stopIfTrue="1">
      <formula>$A38&lt;&gt;0</formula>
    </cfRule>
  </conditionalFormatting>
  <conditionalFormatting sqref="I40:M40">
    <cfRule type="expression" dxfId="220" priority="221" stopIfTrue="1">
      <formula>$A40&lt;&gt;0</formula>
    </cfRule>
  </conditionalFormatting>
  <conditionalFormatting sqref="I63:M63">
    <cfRule type="expression" dxfId="219" priority="220" stopIfTrue="1">
      <formula>$A63&lt;&gt;0</formula>
    </cfRule>
  </conditionalFormatting>
  <conditionalFormatting sqref="I69:M69">
    <cfRule type="expression" dxfId="218" priority="219" stopIfTrue="1">
      <formula>$A69&lt;&gt;0</formula>
    </cfRule>
  </conditionalFormatting>
  <conditionalFormatting sqref="I71:Y71">
    <cfRule type="expression" dxfId="217" priority="218" stopIfTrue="1">
      <formula>$A71&lt;&gt;0</formula>
    </cfRule>
  </conditionalFormatting>
  <conditionalFormatting sqref="I73:Y73">
    <cfRule type="expression" dxfId="216" priority="217" stopIfTrue="1">
      <formula>$A73&lt;&gt;0</formula>
    </cfRule>
  </conditionalFormatting>
  <conditionalFormatting sqref="I75:Y75">
    <cfRule type="expression" dxfId="215" priority="216" stopIfTrue="1">
      <formula>$A75&lt;&gt;0</formula>
    </cfRule>
  </conditionalFormatting>
  <conditionalFormatting sqref="I77:Y77">
    <cfRule type="expression" dxfId="214" priority="215" stopIfTrue="1">
      <formula>$A77&lt;&gt;0</formula>
    </cfRule>
  </conditionalFormatting>
  <conditionalFormatting sqref="I79:Y79">
    <cfRule type="expression" dxfId="213" priority="214" stopIfTrue="1">
      <formula>$A79&lt;&gt;0</formula>
    </cfRule>
  </conditionalFormatting>
  <conditionalFormatting sqref="I81:Y81">
    <cfRule type="expression" dxfId="212" priority="213" stopIfTrue="1">
      <formula>$A81&lt;&gt;0</formula>
    </cfRule>
  </conditionalFormatting>
  <conditionalFormatting sqref="I83:M83">
    <cfRule type="expression" dxfId="211" priority="212" stopIfTrue="1">
      <formula>$A83&lt;&gt;0</formula>
    </cfRule>
  </conditionalFormatting>
  <conditionalFormatting sqref="P83">
    <cfRule type="expression" dxfId="210" priority="211" stopIfTrue="1">
      <formula>$A84&lt;&gt;0</formula>
    </cfRule>
  </conditionalFormatting>
  <conditionalFormatting sqref="I85:M85">
    <cfRule type="expression" dxfId="209" priority="210" stopIfTrue="1">
      <formula>$A85&lt;&gt;0</formula>
    </cfRule>
  </conditionalFormatting>
  <conditionalFormatting sqref="I87:Y87">
    <cfRule type="expression" dxfId="208" priority="209" stopIfTrue="1">
      <formula>$A87&lt;&gt;0</formula>
    </cfRule>
  </conditionalFormatting>
  <conditionalFormatting sqref="I114:Y114">
    <cfRule type="expression" dxfId="207" priority="208" stopIfTrue="1">
      <formula>$A114&lt;&gt;0</formula>
    </cfRule>
  </conditionalFormatting>
  <conditionalFormatting sqref="I116:Y116">
    <cfRule type="expression" dxfId="206" priority="207" stopIfTrue="1">
      <formula>$A116&lt;&gt;0</formula>
    </cfRule>
  </conditionalFormatting>
  <conditionalFormatting sqref="I120:Y120">
    <cfRule type="expression" dxfId="205" priority="206" stopIfTrue="1">
      <formula>$A120&lt;&gt;0</formula>
    </cfRule>
  </conditionalFormatting>
  <conditionalFormatting sqref="I122:M122">
    <cfRule type="expression" dxfId="204" priority="205" stopIfTrue="1">
      <formula>$A122&lt;&gt;0</formula>
    </cfRule>
  </conditionalFormatting>
  <conditionalFormatting sqref="I124:M124">
    <cfRule type="expression" dxfId="203" priority="204" stopIfTrue="1">
      <formula>$A124&lt;&gt;0</formula>
    </cfRule>
  </conditionalFormatting>
  <conditionalFormatting sqref="I126:Y126">
    <cfRule type="expression" dxfId="202" priority="203" stopIfTrue="1">
      <formula>$A126&lt;&gt;0</formula>
    </cfRule>
  </conditionalFormatting>
  <conditionalFormatting sqref="I153:M153">
    <cfRule type="expression" dxfId="201" priority="202" stopIfTrue="1">
      <formula>$A153&lt;&gt;0</formula>
    </cfRule>
  </conditionalFormatting>
  <conditionalFormatting sqref="I155:Y155">
    <cfRule type="expression" dxfId="200" priority="201" stopIfTrue="1">
      <formula>$A155&lt;&gt;0</formula>
    </cfRule>
  </conditionalFormatting>
  <conditionalFormatting sqref="I157:Y157">
    <cfRule type="expression" dxfId="199" priority="200" stopIfTrue="1">
      <formula>$A157&lt;&gt;0</formula>
    </cfRule>
  </conditionalFormatting>
  <conditionalFormatting sqref="I159:M159">
    <cfRule type="expression" dxfId="198" priority="199" stopIfTrue="1">
      <formula>$A159&lt;&gt;0</formula>
    </cfRule>
  </conditionalFormatting>
  <conditionalFormatting sqref="I161:M161">
    <cfRule type="expression" dxfId="197" priority="198" stopIfTrue="1">
      <formula>$A161&lt;&gt;0</formula>
    </cfRule>
  </conditionalFormatting>
  <conditionalFormatting sqref="I163:Y163">
    <cfRule type="expression" dxfId="196" priority="197" stopIfTrue="1">
      <formula>$A163&lt;&gt;0</formula>
    </cfRule>
  </conditionalFormatting>
  <conditionalFormatting sqref="I165:M165">
    <cfRule type="expression" dxfId="195" priority="196" stopIfTrue="1">
      <formula>$A165&lt;&gt;0</formula>
    </cfRule>
  </conditionalFormatting>
  <conditionalFormatting sqref="I167:M167">
    <cfRule type="expression" dxfId="194" priority="195" stopIfTrue="1">
      <formula>$A167&lt;&gt;0</formula>
    </cfRule>
  </conditionalFormatting>
  <conditionalFormatting sqref="I169:Y169">
    <cfRule type="expression" dxfId="193" priority="194" stopIfTrue="1">
      <formula>$A169&lt;&gt;0</formula>
    </cfRule>
  </conditionalFormatting>
  <conditionalFormatting sqref="I176:M176">
    <cfRule type="expression" dxfId="192" priority="193" stopIfTrue="1">
      <formula>$A176&lt;&gt;0</formula>
    </cfRule>
  </conditionalFormatting>
  <conditionalFormatting sqref="I179:M179">
    <cfRule type="expression" dxfId="191" priority="192" stopIfTrue="1">
      <formula>$A179&lt;&gt;0</formula>
    </cfRule>
  </conditionalFormatting>
  <conditionalFormatting sqref="I180:M180">
    <cfRule type="expression" dxfId="190" priority="191" stopIfTrue="1">
      <formula>$A180&lt;&gt;0</formula>
    </cfRule>
  </conditionalFormatting>
  <conditionalFormatting sqref="I181:M181">
    <cfRule type="expression" dxfId="189" priority="190" stopIfTrue="1">
      <formula>$A181&lt;&gt;0</formula>
    </cfRule>
  </conditionalFormatting>
  <conditionalFormatting sqref="I183:M183">
    <cfRule type="expression" dxfId="188" priority="189" stopIfTrue="1">
      <formula>$A183&lt;&gt;0</formula>
    </cfRule>
  </conditionalFormatting>
  <conditionalFormatting sqref="Y194">
    <cfRule type="expression" dxfId="187" priority="188" stopIfTrue="1">
      <formula>希望&lt;&gt;0</formula>
    </cfRule>
  </conditionalFormatting>
  <conditionalFormatting sqref="Y195">
    <cfRule type="expression" dxfId="186" priority="187" stopIfTrue="1">
      <formula>希望&lt;&gt;0</formula>
    </cfRule>
  </conditionalFormatting>
  <conditionalFormatting sqref="Y196">
    <cfRule type="expression" dxfId="185" priority="186" stopIfTrue="1">
      <formula>希望&lt;&gt;0</formula>
    </cfRule>
  </conditionalFormatting>
  <conditionalFormatting sqref="Y197">
    <cfRule type="expression" dxfId="184" priority="185" stopIfTrue="1">
      <formula>希望&lt;&gt;0</formula>
    </cfRule>
  </conditionalFormatting>
  <conditionalFormatting sqref="Y198">
    <cfRule type="expression" dxfId="183" priority="184" stopIfTrue="1">
      <formula>希望&lt;&gt;0</formula>
    </cfRule>
  </conditionalFormatting>
  <conditionalFormatting sqref="Y199">
    <cfRule type="expression" dxfId="182" priority="183" stopIfTrue="1">
      <formula>希望&lt;&gt;0</formula>
    </cfRule>
  </conditionalFormatting>
  <conditionalFormatting sqref="Y200">
    <cfRule type="expression" dxfId="181" priority="182" stopIfTrue="1">
      <formula>希望&lt;&gt;0</formula>
    </cfRule>
  </conditionalFormatting>
  <conditionalFormatting sqref="Y201">
    <cfRule type="expression" dxfId="180" priority="181" stopIfTrue="1">
      <formula>希望&lt;&gt;0</formula>
    </cfRule>
  </conditionalFormatting>
  <conditionalFormatting sqref="Y202">
    <cfRule type="expression" dxfId="179" priority="180" stopIfTrue="1">
      <formula>希望&lt;&gt;0</formula>
    </cfRule>
  </conditionalFormatting>
  <conditionalFormatting sqref="Y203">
    <cfRule type="expression" dxfId="178" priority="179" stopIfTrue="1">
      <formula>希望&lt;&gt;0</formula>
    </cfRule>
  </conditionalFormatting>
  <conditionalFormatting sqref="Y204">
    <cfRule type="expression" dxfId="177" priority="178" stopIfTrue="1">
      <formula>希望&lt;&gt;0</formula>
    </cfRule>
  </conditionalFormatting>
  <conditionalFormatting sqref="Y205">
    <cfRule type="expression" dxfId="176" priority="177" stopIfTrue="1">
      <formula>希望&lt;&gt;0</formula>
    </cfRule>
  </conditionalFormatting>
  <conditionalFormatting sqref="Y206">
    <cfRule type="expression" dxfId="175" priority="176" stopIfTrue="1">
      <formula>希望&lt;&gt;0</formula>
    </cfRule>
  </conditionalFormatting>
  <conditionalFormatting sqref="Y207">
    <cfRule type="expression" dxfId="174" priority="175" stopIfTrue="1">
      <formula>希望&lt;&gt;0</formula>
    </cfRule>
  </conditionalFormatting>
  <conditionalFormatting sqref="Y208">
    <cfRule type="expression" dxfId="173" priority="174" stopIfTrue="1">
      <formula>希望&lt;&gt;0</formula>
    </cfRule>
  </conditionalFormatting>
  <conditionalFormatting sqref="Y209">
    <cfRule type="expression" dxfId="172" priority="173" stopIfTrue="1">
      <formula>希望&lt;&gt;0</formula>
    </cfRule>
  </conditionalFormatting>
  <conditionalFormatting sqref="Y210">
    <cfRule type="expression" dxfId="171" priority="172" stopIfTrue="1">
      <formula>希望&lt;&gt;0</formula>
    </cfRule>
  </conditionalFormatting>
  <conditionalFormatting sqref="Y211">
    <cfRule type="expression" dxfId="170" priority="171" stopIfTrue="1">
      <formula>希望&lt;&gt;0</formula>
    </cfRule>
  </conditionalFormatting>
  <conditionalFormatting sqref="Y212">
    <cfRule type="expression" dxfId="169" priority="170" stopIfTrue="1">
      <formula>希望&lt;&gt;0</formula>
    </cfRule>
  </conditionalFormatting>
  <conditionalFormatting sqref="Y213">
    <cfRule type="expression" dxfId="168" priority="169" stopIfTrue="1">
      <formula>希望&lt;&gt;0</formula>
    </cfRule>
  </conditionalFormatting>
  <conditionalFormatting sqref="Y214">
    <cfRule type="expression" dxfId="167" priority="168" stopIfTrue="1">
      <formula>希望&lt;&gt;0</formula>
    </cfRule>
  </conditionalFormatting>
  <conditionalFormatting sqref="Y215">
    <cfRule type="expression" dxfId="166" priority="167" stopIfTrue="1">
      <formula>希望&lt;&gt;0</formula>
    </cfRule>
  </conditionalFormatting>
  <conditionalFormatting sqref="Y216">
    <cfRule type="expression" dxfId="165" priority="166" stopIfTrue="1">
      <formula>希望&lt;&gt;0</formula>
    </cfRule>
  </conditionalFormatting>
  <conditionalFormatting sqref="Y217">
    <cfRule type="expression" dxfId="164" priority="165" stopIfTrue="1">
      <formula>希望&lt;&gt;0</formula>
    </cfRule>
  </conditionalFormatting>
  <conditionalFormatting sqref="Y218">
    <cfRule type="expression" dxfId="163" priority="164" stopIfTrue="1">
      <formula>希望&lt;&gt;0</formula>
    </cfRule>
  </conditionalFormatting>
  <conditionalFormatting sqref="Y219">
    <cfRule type="expression" dxfId="162" priority="163" stopIfTrue="1">
      <formula>希望&lt;&gt;0</formula>
    </cfRule>
  </conditionalFormatting>
  <conditionalFormatting sqref="Y220">
    <cfRule type="expression" dxfId="161" priority="162" stopIfTrue="1">
      <formula>希望&lt;&gt;0</formula>
    </cfRule>
  </conditionalFormatting>
  <conditionalFormatting sqref="Y221">
    <cfRule type="expression" dxfId="160" priority="161" stopIfTrue="1">
      <formula>希望&lt;&gt;0</formula>
    </cfRule>
  </conditionalFormatting>
  <conditionalFormatting sqref="Y222">
    <cfRule type="expression" dxfId="159" priority="160" stopIfTrue="1">
      <formula>希望&lt;&gt;0</formula>
    </cfRule>
  </conditionalFormatting>
  <conditionalFormatting sqref="Y223">
    <cfRule type="expression" dxfId="158" priority="159" stopIfTrue="1">
      <formula>希望&lt;&gt;0</formula>
    </cfRule>
  </conditionalFormatting>
  <conditionalFormatting sqref="Y224">
    <cfRule type="expression" dxfId="157" priority="158" stopIfTrue="1">
      <formula>希望&lt;&gt;0</formula>
    </cfRule>
  </conditionalFormatting>
  <conditionalFormatting sqref="Y225">
    <cfRule type="expression" dxfId="156" priority="157" stopIfTrue="1">
      <formula>希望&lt;&gt;0</formula>
    </cfRule>
  </conditionalFormatting>
  <conditionalFormatting sqref="Y226">
    <cfRule type="expression" dxfId="155" priority="156" stopIfTrue="1">
      <formula>希望&lt;&gt;0</formula>
    </cfRule>
  </conditionalFormatting>
  <conditionalFormatting sqref="Y227">
    <cfRule type="expression" dxfId="154" priority="155" stopIfTrue="1">
      <formula>希望&lt;&gt;0</formula>
    </cfRule>
  </conditionalFormatting>
  <conditionalFormatting sqref="Y228">
    <cfRule type="expression" dxfId="153" priority="154" stopIfTrue="1">
      <formula>希望&lt;&gt;0</formula>
    </cfRule>
  </conditionalFormatting>
  <conditionalFormatting sqref="Y229">
    <cfRule type="expression" dxfId="152" priority="153" stopIfTrue="1">
      <formula>希望&lt;&gt;0</formula>
    </cfRule>
  </conditionalFormatting>
  <conditionalFormatting sqref="Y230">
    <cfRule type="expression" dxfId="151" priority="152" stopIfTrue="1">
      <formula>希望&lt;&gt;0</formula>
    </cfRule>
  </conditionalFormatting>
  <conditionalFormatting sqref="Y231">
    <cfRule type="expression" dxfId="150" priority="151" stopIfTrue="1">
      <formula>希望&lt;&gt;0</formula>
    </cfRule>
  </conditionalFormatting>
  <conditionalFormatting sqref="Y232">
    <cfRule type="expression" dxfId="149" priority="150" stopIfTrue="1">
      <formula>希望&lt;&gt;0</formula>
    </cfRule>
  </conditionalFormatting>
  <conditionalFormatting sqref="Y233">
    <cfRule type="expression" dxfId="148" priority="149" stopIfTrue="1">
      <formula>希望&lt;&gt;0</formula>
    </cfRule>
  </conditionalFormatting>
  <conditionalFormatting sqref="Y234">
    <cfRule type="expression" dxfId="147" priority="148" stopIfTrue="1">
      <formula>希望&lt;&gt;0</formula>
    </cfRule>
  </conditionalFormatting>
  <conditionalFormatting sqref="Y235">
    <cfRule type="expression" dxfId="146" priority="147" stopIfTrue="1">
      <formula>希望&lt;&gt;0</formula>
    </cfRule>
  </conditionalFormatting>
  <conditionalFormatting sqref="Y236">
    <cfRule type="expression" dxfId="145" priority="146" stopIfTrue="1">
      <formula>希望&lt;&gt;0</formula>
    </cfRule>
  </conditionalFormatting>
  <conditionalFormatting sqref="Y237">
    <cfRule type="expression" dxfId="144" priority="145" stopIfTrue="1">
      <formula>希望&lt;&gt;0</formula>
    </cfRule>
  </conditionalFormatting>
  <conditionalFormatting sqref="Y238">
    <cfRule type="expression" dxfId="143" priority="144" stopIfTrue="1">
      <formula>希望&lt;&gt;0</formula>
    </cfRule>
  </conditionalFormatting>
  <conditionalFormatting sqref="Y239">
    <cfRule type="expression" dxfId="142" priority="143" stopIfTrue="1">
      <formula>希望&lt;&gt;0</formula>
    </cfRule>
  </conditionalFormatting>
  <conditionalFormatting sqref="Y240">
    <cfRule type="expression" dxfId="141" priority="142" stopIfTrue="1">
      <formula>希望&lt;&gt;0</formula>
    </cfRule>
  </conditionalFormatting>
  <conditionalFormatting sqref="Y241">
    <cfRule type="expression" dxfId="140" priority="141" stopIfTrue="1">
      <formula>希望&lt;&gt;0</formula>
    </cfRule>
  </conditionalFormatting>
  <conditionalFormatting sqref="Y242">
    <cfRule type="expression" dxfId="139" priority="140" stopIfTrue="1">
      <formula>希望&lt;&gt;0</formula>
    </cfRule>
  </conditionalFormatting>
  <conditionalFormatting sqref="Y243">
    <cfRule type="expression" dxfId="138" priority="139" stopIfTrue="1">
      <formula>希望&lt;&gt;0</formula>
    </cfRule>
  </conditionalFormatting>
  <conditionalFormatting sqref="Y244">
    <cfRule type="expression" dxfId="137" priority="138" stopIfTrue="1">
      <formula>希望&lt;&gt;0</formula>
    </cfRule>
  </conditionalFormatting>
  <conditionalFormatting sqref="Y245">
    <cfRule type="expression" dxfId="136" priority="137" stopIfTrue="1">
      <formula>希望&lt;&gt;0</formula>
    </cfRule>
  </conditionalFormatting>
  <conditionalFormatting sqref="Y246">
    <cfRule type="expression" dxfId="135" priority="136" stopIfTrue="1">
      <formula>希望&lt;&gt;0</formula>
    </cfRule>
  </conditionalFormatting>
  <conditionalFormatting sqref="Y247">
    <cfRule type="expression" dxfId="134" priority="135" stopIfTrue="1">
      <formula>希望&lt;&gt;0</formula>
    </cfRule>
  </conditionalFormatting>
  <conditionalFormatting sqref="Y248">
    <cfRule type="expression" dxfId="133" priority="134" stopIfTrue="1">
      <formula>希望&lt;&gt;0</formula>
    </cfRule>
  </conditionalFormatting>
  <conditionalFormatting sqref="Y249">
    <cfRule type="expression" dxfId="132" priority="133" stopIfTrue="1">
      <formula>希望&lt;&gt;0</formula>
    </cfRule>
  </conditionalFormatting>
  <conditionalFormatting sqref="Y250">
    <cfRule type="expression" dxfId="131" priority="132" stopIfTrue="1">
      <formula>希望&lt;&gt;0</formula>
    </cfRule>
  </conditionalFormatting>
  <conditionalFormatting sqref="Y251">
    <cfRule type="expression" dxfId="130" priority="131" stopIfTrue="1">
      <formula>希望&lt;&gt;0</formula>
    </cfRule>
  </conditionalFormatting>
  <conditionalFormatting sqref="Y252">
    <cfRule type="expression" dxfId="129" priority="130" stopIfTrue="1">
      <formula>希望&lt;&gt;0</formula>
    </cfRule>
  </conditionalFormatting>
  <conditionalFormatting sqref="Y253">
    <cfRule type="expression" dxfId="128" priority="129" stopIfTrue="1">
      <formula>希望&lt;&gt;0</formula>
    </cfRule>
  </conditionalFormatting>
  <conditionalFormatting sqref="Y254">
    <cfRule type="expression" dxfId="127" priority="128" stopIfTrue="1">
      <formula>希望&lt;&gt;0</formula>
    </cfRule>
  </conditionalFormatting>
  <conditionalFormatting sqref="Y255">
    <cfRule type="expression" dxfId="126" priority="127" stopIfTrue="1">
      <formula>希望&lt;&gt;0</formula>
    </cfRule>
  </conditionalFormatting>
  <conditionalFormatting sqref="Y256">
    <cfRule type="expression" dxfId="125" priority="126" stopIfTrue="1">
      <formula>希望&lt;&gt;0</formula>
    </cfRule>
  </conditionalFormatting>
  <conditionalFormatting sqref="Y257">
    <cfRule type="expression" dxfId="124" priority="125" stopIfTrue="1">
      <formula>希望&lt;&gt;0</formula>
    </cfRule>
  </conditionalFormatting>
  <conditionalFormatting sqref="Y258">
    <cfRule type="expression" dxfId="123" priority="124" stopIfTrue="1">
      <formula>希望&lt;&gt;0</formula>
    </cfRule>
  </conditionalFormatting>
  <conditionalFormatting sqref="Y259">
    <cfRule type="expression" dxfId="122" priority="123" stopIfTrue="1">
      <formula>希望&lt;&gt;0</formula>
    </cfRule>
  </conditionalFormatting>
  <conditionalFormatting sqref="Y260">
    <cfRule type="expression" dxfId="121" priority="122" stopIfTrue="1">
      <formula>希望&lt;&gt;0</formula>
    </cfRule>
  </conditionalFormatting>
  <conditionalFormatting sqref="Y261">
    <cfRule type="expression" dxfId="120" priority="121" stopIfTrue="1">
      <formula>希望&lt;&gt;0</formula>
    </cfRule>
  </conditionalFormatting>
  <conditionalFormatting sqref="Y262">
    <cfRule type="expression" dxfId="119" priority="120" stopIfTrue="1">
      <formula>希望&lt;&gt;0</formula>
    </cfRule>
  </conditionalFormatting>
  <conditionalFormatting sqref="Y263">
    <cfRule type="expression" dxfId="118" priority="119" stopIfTrue="1">
      <formula>希望&lt;&gt;0</formula>
    </cfRule>
  </conditionalFormatting>
  <conditionalFormatting sqref="Y264">
    <cfRule type="expression" dxfId="117" priority="118" stopIfTrue="1">
      <formula>希望&lt;&gt;0</formula>
    </cfRule>
  </conditionalFormatting>
  <conditionalFormatting sqref="Y265">
    <cfRule type="expression" dxfId="116" priority="117" stopIfTrue="1">
      <formula>希望&lt;&gt;0</formula>
    </cfRule>
  </conditionalFormatting>
  <conditionalFormatting sqref="Y266">
    <cfRule type="expression" dxfId="115" priority="116" stopIfTrue="1">
      <formula>希望&lt;&gt;0</formula>
    </cfRule>
  </conditionalFormatting>
  <conditionalFormatting sqref="Y267">
    <cfRule type="expression" dxfId="114" priority="115" stopIfTrue="1">
      <formula>希望&lt;&gt;0</formula>
    </cfRule>
  </conditionalFormatting>
  <conditionalFormatting sqref="Y268">
    <cfRule type="expression" dxfId="113" priority="114" stopIfTrue="1">
      <formula>希望&lt;&gt;0</formula>
    </cfRule>
  </conditionalFormatting>
  <conditionalFormatting sqref="Y269">
    <cfRule type="expression" dxfId="112" priority="113" stopIfTrue="1">
      <formula>希望&lt;&gt;0</formula>
    </cfRule>
  </conditionalFormatting>
  <conditionalFormatting sqref="Y270">
    <cfRule type="expression" dxfId="111" priority="112" stopIfTrue="1">
      <formula>希望&lt;&gt;0</formula>
    </cfRule>
  </conditionalFormatting>
  <conditionalFormatting sqref="F275:Y275">
    <cfRule type="expression" dxfId="110" priority="111" stopIfTrue="1">
      <formula>$A275&lt;&gt;0</formula>
    </cfRule>
  </conditionalFormatting>
  <conditionalFormatting sqref="Y280">
    <cfRule type="expression" dxfId="109" priority="110" stopIfTrue="1">
      <formula>希望&lt;&gt;0</formula>
    </cfRule>
  </conditionalFormatting>
  <conditionalFormatting sqref="Y281">
    <cfRule type="expression" dxfId="108" priority="109" stopIfTrue="1">
      <formula>希望&lt;&gt;0</formula>
    </cfRule>
  </conditionalFormatting>
  <conditionalFormatting sqref="Y282">
    <cfRule type="expression" dxfId="107" priority="108" stopIfTrue="1">
      <formula>希望&lt;&gt;0</formula>
    </cfRule>
  </conditionalFormatting>
  <conditionalFormatting sqref="Y283">
    <cfRule type="expression" dxfId="106" priority="107" stopIfTrue="1">
      <formula>希望&lt;&gt;0</formula>
    </cfRule>
  </conditionalFormatting>
  <conditionalFormatting sqref="Y284">
    <cfRule type="expression" dxfId="105" priority="106" stopIfTrue="1">
      <formula>希望&lt;&gt;0</formula>
    </cfRule>
  </conditionalFormatting>
  <conditionalFormatting sqref="Y285">
    <cfRule type="expression" dxfId="104" priority="105" stopIfTrue="1">
      <formula>希望&lt;&gt;0</formula>
    </cfRule>
  </conditionalFormatting>
  <conditionalFormatting sqref="Y286">
    <cfRule type="expression" dxfId="103" priority="104" stopIfTrue="1">
      <formula>希望&lt;&gt;0</formula>
    </cfRule>
  </conditionalFormatting>
  <conditionalFormatting sqref="Y287">
    <cfRule type="expression" dxfId="102" priority="103" stopIfTrue="1">
      <formula>希望&lt;&gt;0</formula>
    </cfRule>
  </conditionalFormatting>
  <conditionalFormatting sqref="Y288">
    <cfRule type="expression" dxfId="101" priority="102" stopIfTrue="1">
      <formula>希望&lt;&gt;0</formula>
    </cfRule>
  </conditionalFormatting>
  <conditionalFormatting sqref="Y289">
    <cfRule type="expression" dxfId="100" priority="101" stopIfTrue="1">
      <formula>希望&lt;&gt;0</formula>
    </cfRule>
  </conditionalFormatting>
  <conditionalFormatting sqref="Y290">
    <cfRule type="expression" dxfId="99" priority="100" stopIfTrue="1">
      <formula>希望&lt;&gt;0</formula>
    </cfRule>
  </conditionalFormatting>
  <conditionalFormatting sqref="Y291">
    <cfRule type="expression" dxfId="98" priority="99" stopIfTrue="1">
      <formula>希望&lt;&gt;0</formula>
    </cfRule>
  </conditionalFormatting>
  <conditionalFormatting sqref="Y292">
    <cfRule type="expression" dxfId="97" priority="98" stopIfTrue="1">
      <formula>希望&lt;&gt;0</formula>
    </cfRule>
  </conditionalFormatting>
  <conditionalFormatting sqref="Y293">
    <cfRule type="expression" dxfId="96" priority="97" stopIfTrue="1">
      <formula>希望&lt;&gt;0</formula>
    </cfRule>
  </conditionalFormatting>
  <conditionalFormatting sqref="Y294">
    <cfRule type="expression" dxfId="95" priority="96" stopIfTrue="1">
      <formula>希望&lt;&gt;0</formula>
    </cfRule>
  </conditionalFormatting>
  <conditionalFormatting sqref="Y295">
    <cfRule type="expression" dxfId="94" priority="95" stopIfTrue="1">
      <formula>希望&lt;&gt;0</formula>
    </cfRule>
  </conditionalFormatting>
  <conditionalFormatting sqref="Y296">
    <cfRule type="expression" dxfId="93" priority="94" stopIfTrue="1">
      <formula>希望&lt;&gt;0</formula>
    </cfRule>
  </conditionalFormatting>
  <conditionalFormatting sqref="Y297">
    <cfRule type="expression" dxfId="92" priority="93" stopIfTrue="1">
      <formula>希望&lt;&gt;0</formula>
    </cfRule>
  </conditionalFormatting>
  <conditionalFormatting sqref="Y298">
    <cfRule type="expression" dxfId="91" priority="92" stopIfTrue="1">
      <formula>希望&lt;&gt;0</formula>
    </cfRule>
  </conditionalFormatting>
  <conditionalFormatting sqref="Y299">
    <cfRule type="expression" dxfId="90" priority="91" stopIfTrue="1">
      <formula>希望&lt;&gt;0</formula>
    </cfRule>
  </conditionalFormatting>
  <conditionalFormatting sqref="Y300">
    <cfRule type="expression" dxfId="89" priority="90" stopIfTrue="1">
      <formula>希望&lt;&gt;0</formula>
    </cfRule>
  </conditionalFormatting>
  <conditionalFormatting sqref="Y301">
    <cfRule type="expression" dxfId="88" priority="89" stopIfTrue="1">
      <formula>希望&lt;&gt;0</formula>
    </cfRule>
  </conditionalFormatting>
  <conditionalFormatting sqref="Y302">
    <cfRule type="expression" dxfId="87" priority="88" stopIfTrue="1">
      <formula>希望&lt;&gt;0</formula>
    </cfRule>
  </conditionalFormatting>
  <conditionalFormatting sqref="Y303">
    <cfRule type="expression" dxfId="86" priority="87" stopIfTrue="1">
      <formula>希望&lt;&gt;0</formula>
    </cfRule>
  </conditionalFormatting>
  <conditionalFormatting sqref="Y304">
    <cfRule type="expression" dxfId="85" priority="86" stopIfTrue="1">
      <formula>希望&lt;&gt;0</formula>
    </cfRule>
  </conditionalFormatting>
  <conditionalFormatting sqref="Y305">
    <cfRule type="expression" dxfId="84" priority="85" stopIfTrue="1">
      <formula>希望&lt;&gt;0</formula>
    </cfRule>
  </conditionalFormatting>
  <conditionalFormatting sqref="Y306">
    <cfRule type="expression" dxfId="83" priority="84" stopIfTrue="1">
      <formula>希望&lt;&gt;0</formula>
    </cfRule>
  </conditionalFormatting>
  <conditionalFormatting sqref="Y307">
    <cfRule type="expression" dxfId="82" priority="83" stopIfTrue="1">
      <formula>希望&lt;&gt;0</formula>
    </cfRule>
  </conditionalFormatting>
  <conditionalFormatting sqref="Y308">
    <cfRule type="expression" dxfId="81" priority="82" stopIfTrue="1">
      <formula>希望&lt;&gt;0</formula>
    </cfRule>
  </conditionalFormatting>
  <conditionalFormatting sqref="Y309">
    <cfRule type="expression" dxfId="80" priority="81" stopIfTrue="1">
      <formula>希望&lt;&gt;0</formula>
    </cfRule>
  </conditionalFormatting>
  <conditionalFormatting sqref="Y310">
    <cfRule type="expression" dxfId="79" priority="80" stopIfTrue="1">
      <formula>希望&lt;&gt;0</formula>
    </cfRule>
  </conditionalFormatting>
  <conditionalFormatting sqref="Y311">
    <cfRule type="expression" dxfId="78" priority="79" stopIfTrue="1">
      <formula>希望&lt;&gt;0</formula>
    </cfRule>
  </conditionalFormatting>
  <conditionalFormatting sqref="Y312">
    <cfRule type="expression" dxfId="77" priority="78" stopIfTrue="1">
      <formula>希望&lt;&gt;0</formula>
    </cfRule>
  </conditionalFormatting>
  <conditionalFormatting sqref="Y313">
    <cfRule type="expression" dxfId="76" priority="77" stopIfTrue="1">
      <formula>希望&lt;&gt;0</formula>
    </cfRule>
  </conditionalFormatting>
  <conditionalFormatting sqref="Y314">
    <cfRule type="expression" dxfId="75" priority="76" stopIfTrue="1">
      <formula>希望&lt;&gt;0</formula>
    </cfRule>
  </conditionalFormatting>
  <conditionalFormatting sqref="Y315">
    <cfRule type="expression" dxfId="74" priority="75" stopIfTrue="1">
      <formula>希望&lt;&gt;0</formula>
    </cfRule>
  </conditionalFormatting>
  <conditionalFormatting sqref="Y316">
    <cfRule type="expression" dxfId="73" priority="74" stopIfTrue="1">
      <formula>希望&lt;&gt;0</formula>
    </cfRule>
  </conditionalFormatting>
  <conditionalFormatting sqref="Y317">
    <cfRule type="expression" dxfId="72" priority="73" stopIfTrue="1">
      <formula>希望&lt;&gt;0</formula>
    </cfRule>
  </conditionalFormatting>
  <conditionalFormatting sqref="Y318">
    <cfRule type="expression" dxfId="71" priority="72" stopIfTrue="1">
      <formula>希望&lt;&gt;0</formula>
    </cfRule>
  </conditionalFormatting>
  <conditionalFormatting sqref="Y319">
    <cfRule type="expression" dxfId="70" priority="71" stopIfTrue="1">
      <formula>希望&lt;&gt;0</formula>
    </cfRule>
  </conditionalFormatting>
  <conditionalFormatting sqref="Y320">
    <cfRule type="expression" dxfId="69" priority="70" stopIfTrue="1">
      <formula>希望&lt;&gt;0</formula>
    </cfRule>
  </conditionalFormatting>
  <conditionalFormatting sqref="Y321">
    <cfRule type="expression" dxfId="68" priority="69" stopIfTrue="1">
      <formula>希望&lt;&gt;0</formula>
    </cfRule>
  </conditionalFormatting>
  <conditionalFormatting sqref="Y322">
    <cfRule type="expression" dxfId="67" priority="68" stopIfTrue="1">
      <formula>希望&lt;&gt;0</formula>
    </cfRule>
  </conditionalFormatting>
  <conditionalFormatting sqref="Y323">
    <cfRule type="expression" dxfId="66" priority="67" stopIfTrue="1">
      <formula>希望&lt;&gt;0</formula>
    </cfRule>
  </conditionalFormatting>
  <conditionalFormatting sqref="Y324">
    <cfRule type="expression" dxfId="65" priority="66" stopIfTrue="1">
      <formula>希望&lt;&gt;0</formula>
    </cfRule>
  </conditionalFormatting>
  <conditionalFormatting sqref="Y325">
    <cfRule type="expression" dxfId="64" priority="65" stopIfTrue="1">
      <formula>希望&lt;&gt;0</formula>
    </cfRule>
  </conditionalFormatting>
  <conditionalFormatting sqref="Y326">
    <cfRule type="expression" dxfId="63" priority="64" stopIfTrue="1">
      <formula>希望&lt;&gt;0</formula>
    </cfRule>
  </conditionalFormatting>
  <conditionalFormatting sqref="Y327">
    <cfRule type="expression" dxfId="62" priority="63" stopIfTrue="1">
      <formula>希望&lt;&gt;0</formula>
    </cfRule>
  </conditionalFormatting>
  <conditionalFormatting sqref="Y328">
    <cfRule type="expression" dxfId="61" priority="62" stopIfTrue="1">
      <formula>希望&lt;&gt;0</formula>
    </cfRule>
  </conditionalFormatting>
  <conditionalFormatting sqref="Y329">
    <cfRule type="expression" dxfId="60" priority="61" stopIfTrue="1">
      <formula>希望&lt;&gt;0</formula>
    </cfRule>
  </conditionalFormatting>
  <conditionalFormatting sqref="Y330">
    <cfRule type="expression" dxfId="59" priority="60" stopIfTrue="1">
      <formula>希望&lt;&gt;0</formula>
    </cfRule>
  </conditionalFormatting>
  <conditionalFormatting sqref="Y331">
    <cfRule type="expression" dxfId="58" priority="59" stopIfTrue="1">
      <formula>希望&lt;&gt;0</formula>
    </cfRule>
  </conditionalFormatting>
  <conditionalFormatting sqref="Y332">
    <cfRule type="expression" dxfId="57" priority="58" stopIfTrue="1">
      <formula>希望&lt;&gt;0</formula>
    </cfRule>
  </conditionalFormatting>
  <conditionalFormatting sqref="Y333">
    <cfRule type="expression" dxfId="56" priority="57" stopIfTrue="1">
      <formula>希望&lt;&gt;0</formula>
    </cfRule>
  </conditionalFormatting>
  <conditionalFormatting sqref="Y334">
    <cfRule type="expression" dxfId="55" priority="56" stopIfTrue="1">
      <formula>希望&lt;&gt;0</formula>
    </cfRule>
  </conditionalFormatting>
  <conditionalFormatting sqref="Y335">
    <cfRule type="expression" dxfId="54" priority="55" stopIfTrue="1">
      <formula>希望&lt;&gt;0</formula>
    </cfRule>
  </conditionalFormatting>
  <conditionalFormatting sqref="Y336">
    <cfRule type="expression" dxfId="53" priority="54" stopIfTrue="1">
      <formula>希望&lt;&gt;0</formula>
    </cfRule>
  </conditionalFormatting>
  <conditionalFormatting sqref="Y337">
    <cfRule type="expression" dxfId="52" priority="53" stopIfTrue="1">
      <formula>希望&lt;&gt;0</formula>
    </cfRule>
  </conditionalFormatting>
  <conditionalFormatting sqref="Y338">
    <cfRule type="expression" dxfId="51" priority="52" stopIfTrue="1">
      <formula>希望&lt;&gt;0</formula>
    </cfRule>
  </conditionalFormatting>
  <conditionalFormatting sqref="Y339">
    <cfRule type="expression" dxfId="50" priority="51" stopIfTrue="1">
      <formula>希望&lt;&gt;0</formula>
    </cfRule>
  </conditionalFormatting>
  <conditionalFormatting sqref="Y340">
    <cfRule type="expression" dxfId="49" priority="50" stopIfTrue="1">
      <formula>希望&lt;&gt;0</formula>
    </cfRule>
  </conditionalFormatting>
  <conditionalFormatting sqref="Y341">
    <cfRule type="expression" dxfId="48" priority="49" stopIfTrue="1">
      <formula>希望&lt;&gt;0</formula>
    </cfRule>
  </conditionalFormatting>
  <conditionalFormatting sqref="Y342">
    <cfRule type="expression" dxfId="47" priority="48" stopIfTrue="1">
      <formula>希望&lt;&gt;0</formula>
    </cfRule>
  </conditionalFormatting>
  <conditionalFormatting sqref="Y343">
    <cfRule type="expression" dxfId="46" priority="47" stopIfTrue="1">
      <formula>希望&lt;&gt;0</formula>
    </cfRule>
  </conditionalFormatting>
  <conditionalFormatting sqref="Y344">
    <cfRule type="expression" dxfId="45" priority="46" stopIfTrue="1">
      <formula>希望&lt;&gt;0</formula>
    </cfRule>
  </conditionalFormatting>
  <conditionalFormatting sqref="Y345">
    <cfRule type="expression" dxfId="44" priority="45" stopIfTrue="1">
      <formula>希望&lt;&gt;0</formula>
    </cfRule>
  </conditionalFormatting>
  <conditionalFormatting sqref="Y346">
    <cfRule type="expression" dxfId="43" priority="44" stopIfTrue="1">
      <formula>希望&lt;&gt;0</formula>
    </cfRule>
  </conditionalFormatting>
  <conditionalFormatting sqref="Y347">
    <cfRule type="expression" dxfId="42" priority="43" stopIfTrue="1">
      <formula>希望&lt;&gt;0</formula>
    </cfRule>
  </conditionalFormatting>
  <conditionalFormatting sqref="Y348">
    <cfRule type="expression" dxfId="41" priority="42" stopIfTrue="1">
      <formula>希望&lt;&gt;0</formula>
    </cfRule>
  </conditionalFormatting>
  <conditionalFormatting sqref="Y349">
    <cfRule type="expression" dxfId="40" priority="41" stopIfTrue="1">
      <formula>希望&lt;&gt;0</formula>
    </cfRule>
  </conditionalFormatting>
  <conditionalFormatting sqref="Y350">
    <cfRule type="expression" dxfId="39" priority="40" stopIfTrue="1">
      <formula>希望&lt;&gt;0</formula>
    </cfRule>
  </conditionalFormatting>
  <conditionalFormatting sqref="Y351">
    <cfRule type="expression" dxfId="38" priority="39" stopIfTrue="1">
      <formula>希望&lt;&gt;0</formula>
    </cfRule>
  </conditionalFormatting>
  <conditionalFormatting sqref="Y352">
    <cfRule type="expression" dxfId="37" priority="38" stopIfTrue="1">
      <formula>希望&lt;&gt;0</formula>
    </cfRule>
  </conditionalFormatting>
  <conditionalFormatting sqref="Y353">
    <cfRule type="expression" dxfId="36" priority="37" stopIfTrue="1">
      <formula>希望&lt;&gt;0</formula>
    </cfRule>
  </conditionalFormatting>
  <conditionalFormatting sqref="Y354">
    <cfRule type="expression" dxfId="35" priority="36" stopIfTrue="1">
      <formula>希望&lt;&gt;0</formula>
    </cfRule>
  </conditionalFormatting>
  <conditionalFormatting sqref="Y355">
    <cfRule type="expression" dxfId="34" priority="35" stopIfTrue="1">
      <formula>希望&lt;&gt;0</formula>
    </cfRule>
  </conditionalFormatting>
  <conditionalFormatting sqref="Y356">
    <cfRule type="expression" dxfId="33" priority="34" stopIfTrue="1">
      <formula>希望&lt;&gt;0</formula>
    </cfRule>
  </conditionalFormatting>
  <conditionalFormatting sqref="Y357">
    <cfRule type="expression" dxfId="32" priority="33" stopIfTrue="1">
      <formula>希望&lt;&gt;0</formula>
    </cfRule>
  </conditionalFormatting>
  <conditionalFormatting sqref="Y358">
    <cfRule type="expression" dxfId="31" priority="32" stopIfTrue="1">
      <formula>希望&lt;&gt;0</formula>
    </cfRule>
  </conditionalFormatting>
  <conditionalFormatting sqref="Y359">
    <cfRule type="expression" dxfId="30" priority="31" stopIfTrue="1">
      <formula>希望&lt;&gt;0</formula>
    </cfRule>
  </conditionalFormatting>
  <conditionalFormatting sqref="Y360">
    <cfRule type="expression" dxfId="29" priority="30" stopIfTrue="1">
      <formula>希望&lt;&gt;0</formula>
    </cfRule>
  </conditionalFormatting>
  <conditionalFormatting sqref="Y361">
    <cfRule type="expression" dxfId="28" priority="29" stopIfTrue="1">
      <formula>希望&lt;&gt;0</formula>
    </cfRule>
  </conditionalFormatting>
  <conditionalFormatting sqref="Y362">
    <cfRule type="expression" dxfId="27" priority="28" stopIfTrue="1">
      <formula>希望&lt;&gt;0</formula>
    </cfRule>
  </conditionalFormatting>
  <conditionalFormatting sqref="Y363">
    <cfRule type="expression" dxfId="26" priority="27" stopIfTrue="1">
      <formula>希望&lt;&gt;0</formula>
    </cfRule>
  </conditionalFormatting>
  <conditionalFormatting sqref="Y364">
    <cfRule type="expression" dxfId="25" priority="26" stopIfTrue="1">
      <formula>希望&lt;&gt;0</formula>
    </cfRule>
  </conditionalFormatting>
  <conditionalFormatting sqref="Y365">
    <cfRule type="expression" dxfId="24" priority="25" stopIfTrue="1">
      <formula>希望&lt;&gt;0</formula>
    </cfRule>
  </conditionalFormatting>
  <conditionalFormatting sqref="Y366">
    <cfRule type="expression" dxfId="23" priority="24" stopIfTrue="1">
      <formula>希望&lt;&gt;0</formula>
    </cfRule>
  </conditionalFormatting>
  <conditionalFormatting sqref="Y367">
    <cfRule type="expression" dxfId="22" priority="23" stopIfTrue="1">
      <formula>希望&lt;&gt;0</formula>
    </cfRule>
  </conditionalFormatting>
  <conditionalFormatting sqref="Y368">
    <cfRule type="expression" dxfId="21" priority="22" stopIfTrue="1">
      <formula>希望&lt;&gt;0</formula>
    </cfRule>
  </conditionalFormatting>
  <conditionalFormatting sqref="Y369">
    <cfRule type="expression" dxfId="20" priority="21" stopIfTrue="1">
      <formula>希望&lt;&gt;0</formula>
    </cfRule>
  </conditionalFormatting>
  <conditionalFormatting sqref="Y370">
    <cfRule type="expression" dxfId="19" priority="20" stopIfTrue="1">
      <formula>希望&lt;&gt;0</formula>
    </cfRule>
  </conditionalFormatting>
  <conditionalFormatting sqref="Y371">
    <cfRule type="expression" dxfId="18" priority="19" stopIfTrue="1">
      <formula>希望&lt;&gt;0</formula>
    </cfRule>
  </conditionalFormatting>
  <conditionalFormatting sqref="Y372">
    <cfRule type="expression" dxfId="17" priority="18" stopIfTrue="1">
      <formula>希望&lt;&gt;0</formula>
    </cfRule>
  </conditionalFormatting>
  <conditionalFormatting sqref="Y373">
    <cfRule type="expression" dxfId="16" priority="17" stopIfTrue="1">
      <formula>希望&lt;&gt;0</formula>
    </cfRule>
  </conditionalFormatting>
  <conditionalFormatting sqref="Y374">
    <cfRule type="expression" dxfId="15" priority="16" stopIfTrue="1">
      <formula>希望&lt;&gt;0</formula>
    </cfRule>
  </conditionalFormatting>
  <conditionalFormatting sqref="Y375">
    <cfRule type="expression" dxfId="14" priority="15" stopIfTrue="1">
      <formula>希望&lt;&gt;0</formula>
    </cfRule>
  </conditionalFormatting>
  <conditionalFormatting sqref="Y376">
    <cfRule type="expression" dxfId="13" priority="14" stopIfTrue="1">
      <formula>希望&lt;&gt;0</formula>
    </cfRule>
  </conditionalFormatting>
  <conditionalFormatting sqref="Y377">
    <cfRule type="expression" dxfId="12" priority="13" stopIfTrue="1">
      <formula>希望&lt;&gt;0</formula>
    </cfRule>
  </conditionalFormatting>
  <conditionalFormatting sqref="Y378">
    <cfRule type="expression" dxfId="11" priority="12" stopIfTrue="1">
      <formula>希望&lt;&gt;0</formula>
    </cfRule>
  </conditionalFormatting>
  <conditionalFormatting sqref="Y379">
    <cfRule type="expression" dxfId="10" priority="11" stopIfTrue="1">
      <formula>希望&lt;&gt;0</formula>
    </cfRule>
  </conditionalFormatting>
  <conditionalFormatting sqref="Y380">
    <cfRule type="expression" dxfId="9" priority="10" stopIfTrue="1">
      <formula>希望&lt;&gt;0</formula>
    </cfRule>
  </conditionalFormatting>
  <conditionalFormatting sqref="Y381">
    <cfRule type="expression" dxfId="8" priority="9" stopIfTrue="1">
      <formula>希望&lt;&gt;0</formula>
    </cfRule>
  </conditionalFormatting>
  <conditionalFormatting sqref="Y382">
    <cfRule type="expression" dxfId="7" priority="8" stopIfTrue="1">
      <formula>希望&lt;&gt;0</formula>
    </cfRule>
  </conditionalFormatting>
  <conditionalFormatting sqref="Y383">
    <cfRule type="expression" dxfId="6" priority="7" stopIfTrue="1">
      <formula>希望&lt;&gt;0</formula>
    </cfRule>
  </conditionalFormatting>
  <conditionalFormatting sqref="Y384">
    <cfRule type="expression" dxfId="5" priority="6" stopIfTrue="1">
      <formula>希望&lt;&gt;0</formula>
    </cfRule>
  </conditionalFormatting>
  <conditionalFormatting sqref="Y385">
    <cfRule type="expression" dxfId="4" priority="5" stopIfTrue="1">
      <formula>希望&lt;&gt;0</formula>
    </cfRule>
  </conditionalFormatting>
  <conditionalFormatting sqref="Y386">
    <cfRule type="expression" dxfId="3" priority="4" stopIfTrue="1">
      <formula>希望&lt;&gt;0</formula>
    </cfRule>
  </conditionalFormatting>
  <conditionalFormatting sqref="Y387">
    <cfRule type="expression" dxfId="2" priority="3" stopIfTrue="1">
      <formula>希望&lt;&gt;0</formula>
    </cfRule>
  </conditionalFormatting>
  <conditionalFormatting sqref="Y388">
    <cfRule type="expression" dxfId="1" priority="2" stopIfTrue="1">
      <formula>希望&lt;&gt;0</formula>
    </cfRule>
  </conditionalFormatting>
  <conditionalFormatting sqref="F393:Y393">
    <cfRule type="expression" dxfId="0" priority="1" stopIfTrue="1">
      <formula>$A393&lt;&gt;0</formula>
    </cfRule>
  </conditionalFormatting>
  <dataValidations count="352">
    <dataValidation imeMode="hiragana" allowBlank="1" showInputMessage="1" showErrorMessage="1" sqref="F275:Y275 F393:Y393 D423:H423 T423:Y423 D424:H424 T424:Y424 D425:H425 T425:Y425 D426:H426 T426:Y426 D427:H427 T427:Y427 D428:H428 T428:Y428 D429:H429 T429:Y429 D430:H430 T430:Y430 D431:H431 T431:Y431 D432:H432 T432:Y432 K441:O441 P441:T441 K442:O442 P442:T442 K443:O443 P443:T443 K444:O444 P444:T444 K445:O445 P445:T445 K446:O446 P446:T446 K447:O447 P447:T447 K448:O448 P448:T448 K449:O449 P449:T449 K450:O450 P450:T450" xr:uid="{E2B410F9-928D-42AA-97F6-58BD09059ED3}"/>
    <dataValidation imeMode="halfAlpha" allowBlank="1" showInputMessage="1" showErrorMessage="1" sqref="I423:L423 I424:L424 I425:L425 I426:L426 I427:L427 I428:L428 I429:L429 I430:L430 I431:L431 I432:L432" xr:uid="{6D2DEE94-F078-436A-9DF9-3F4C5999860A}"/>
    <dataValidation imeMode="hiragana" allowBlank="1" showInputMessage="1" showErrorMessage="1" sqref="I22:Y22" xr:uid="{B99AF75B-91D8-4229-94B2-7085224D0831}"/>
    <dataValidation type="whole" imeMode="halfAlpha" allowBlank="1" showInputMessage="1" showErrorMessage="1" error="7桁の数字を入力してください" sqref="I20:M20" xr:uid="{E421A9BE-3761-4FDE-A35D-512995CEAF75}">
      <formula1>0</formula1>
      <formula2>9999999</formula2>
    </dataValidation>
    <dataValidation imeMode="fullKatakana" allowBlank="1" showInputMessage="1" showErrorMessage="1" sqref="I24:Y24" xr:uid="{DF947002-EBC8-43B5-9540-E89C23F4D51E}"/>
    <dataValidation imeMode="hiragana" allowBlank="1" showInputMessage="1" showErrorMessage="1" sqref="I26:Y26" xr:uid="{8D87CD51-23F1-48DF-8ECE-EBFB8448B721}"/>
    <dataValidation imeMode="hiragana" allowBlank="1" showInputMessage="1" showErrorMessage="1" sqref="I28:Y28" xr:uid="{B36AF83D-63EB-40C7-8CB7-3B06C6745A0A}"/>
    <dataValidation imeMode="fullKatakana" allowBlank="1" showInputMessage="1" showErrorMessage="1" sqref="I30:Y30" xr:uid="{8463743C-C257-49FF-AB31-451901266CF4}"/>
    <dataValidation imeMode="hiragana" allowBlank="1" showInputMessage="1" showErrorMessage="1" sqref="I32:Y32" xr:uid="{BF61EF09-C6FB-47CC-AC18-3EBA1087065F}"/>
    <dataValidation imeMode="halfAlpha" allowBlank="1" showInputMessage="1" showErrorMessage="1" sqref="I34:M34" xr:uid="{4F3B4C1A-5BC9-4181-9313-D6081BDD1F3A}"/>
    <dataValidation imeMode="halfAlpha" allowBlank="1" showInputMessage="1" showErrorMessage="1" sqref="P34" xr:uid="{56F76E9B-6AD6-428B-A4E2-DCE3DF7F2124}"/>
    <dataValidation imeMode="halfAlpha" allowBlank="1" showInputMessage="1" showErrorMessage="1" sqref="I36:M36" xr:uid="{8EEB45FE-E243-4E2B-B7CA-50549849BAD5}"/>
    <dataValidation imeMode="halfAlpha" allowBlank="1" showInputMessage="1" showErrorMessage="1" sqref="I38:Y38" xr:uid="{9E83612E-9BEA-4590-B72C-B35E62D488A3}"/>
    <dataValidation type="list" imeMode="halfAlpha" allowBlank="1" showInputMessage="1" showErrorMessage="1" error="リストから選択してください" sqref="I40:M40" xr:uid="{D91C7C75-9B88-483B-9A1D-2A3E7E4B1DAE}">
      <formula1>"一致する,一致しない"</formula1>
    </dataValidation>
    <dataValidation type="list" imeMode="halfAlpha" allowBlank="1" showInputMessage="1" showErrorMessage="1" error="リストから選択してください" sqref="I63:M63" xr:uid="{CC6DB570-68B1-4097-B42A-F2A9A648D567}">
      <formula1>"しない,する"</formula1>
    </dataValidation>
    <dataValidation type="whole" imeMode="halfAlpha" allowBlank="1" showInputMessage="1" showErrorMessage="1" error="7桁の数字を入力してください" sqref="I69:M69" xr:uid="{0FFF6F63-772D-4BFD-AF9A-E12117B9D021}">
      <formula1>0</formula1>
      <formula2>9999999</formula2>
    </dataValidation>
    <dataValidation imeMode="hiragana" allowBlank="1" showInputMessage="1" showErrorMessage="1" sqref="I71:Y71" xr:uid="{D73C677D-B6D3-4910-80B0-3AF7A8C3015E}"/>
    <dataValidation imeMode="fullKatakana" allowBlank="1" showInputMessage="1" showErrorMessage="1" sqref="I73:Y73" xr:uid="{A16E0E48-F813-41B4-B984-754244E7D5E1}"/>
    <dataValidation imeMode="hiragana" allowBlank="1" showInputMessage="1" showErrorMessage="1" sqref="I75:Y75" xr:uid="{606DEAEE-3450-457B-B478-AEC7D73EA39C}"/>
    <dataValidation imeMode="hiragana" allowBlank="1" showInputMessage="1" showErrorMessage="1" sqref="I77:Y77" xr:uid="{F7BACCA7-5FC3-42AB-9895-3D38CA3FF48A}"/>
    <dataValidation imeMode="fullKatakana" allowBlank="1" showInputMessage="1" showErrorMessage="1" sqref="I79:Y79" xr:uid="{95AA071B-B805-423F-A94B-A0A97D7013EF}"/>
    <dataValidation imeMode="hiragana" allowBlank="1" showInputMessage="1" showErrorMessage="1" sqref="I81:Y81" xr:uid="{8DD33170-E1E3-4402-95A5-0FBB574E445C}"/>
    <dataValidation imeMode="halfAlpha" allowBlank="1" showInputMessage="1" showErrorMessage="1" sqref="I83:M83" xr:uid="{EE2BABB4-1D36-4D9E-AD1A-9DACD0FC1581}"/>
    <dataValidation imeMode="halfAlpha" allowBlank="1" showInputMessage="1" showErrorMessage="1" sqref="P83" xr:uid="{D7BFA11B-A3DC-4B4C-8385-DCAD2DEEBD70}"/>
    <dataValidation imeMode="halfAlpha" allowBlank="1" showInputMessage="1" showErrorMessage="1" sqref="I85:M85" xr:uid="{ADC93704-1515-4F1D-9D68-1408D655EFF9}"/>
    <dataValidation imeMode="halfAlpha" allowBlank="1" showInputMessage="1" showErrorMessage="1" sqref="I87:Y87" xr:uid="{5507EA1D-3E19-4833-81A6-A8B0D897657C}"/>
    <dataValidation imeMode="hiragana" allowBlank="1" showInputMessage="1" showErrorMessage="1" sqref="I112:Y112" xr:uid="{69FA17ED-2E65-4451-8891-CD7B0F03C697}"/>
    <dataValidation imeMode="fullKatakana" allowBlank="1" showInputMessage="1" showErrorMessage="1" sqref="I114:Y114" xr:uid="{B61C5DE9-228F-4D26-A16F-A694971D651F}"/>
    <dataValidation imeMode="hiragana" allowBlank="1" showInputMessage="1" showErrorMessage="1" sqref="I116:Y116" xr:uid="{515FF236-21C9-4B50-A698-985CD6FBA9B5}"/>
    <dataValidation type="whole" imeMode="halfAlpha" allowBlank="1" showInputMessage="1" showErrorMessage="1" error="7桁の数字を入力してください" sqref="I118:M118" xr:uid="{6444D26E-D8EB-485D-AB54-5A27F4048084}">
      <formula1>0</formula1>
      <formula2>9999999</formula2>
    </dataValidation>
    <dataValidation imeMode="hiragana" allowBlank="1" showInputMessage="1" showErrorMessage="1" sqref="I120:Y120" xr:uid="{9E1E9967-7756-4ECC-9759-684AB37DCFDC}"/>
    <dataValidation imeMode="halfAlpha" allowBlank="1" showInputMessage="1" showErrorMessage="1" sqref="I122:M122" xr:uid="{70E0E57C-9755-4D1C-90F7-68FBCDEF13F2}"/>
    <dataValidation imeMode="halfAlpha" allowBlank="1" showInputMessage="1" showErrorMessage="1" sqref="P122" xr:uid="{991D9EC6-909A-44C8-B70A-CF2299CB4446}"/>
    <dataValidation imeMode="halfAlpha" allowBlank="1" showInputMessage="1" showErrorMessage="1" sqref="I124:M124" xr:uid="{F01D3B48-98BC-4010-8590-5DDDE1D362FE}"/>
    <dataValidation imeMode="halfAlpha" allowBlank="1" showInputMessage="1" showErrorMessage="1" sqref="I126:Y126" xr:uid="{A412A781-95F9-4397-A5A3-DED32EDEC2F9}"/>
    <dataValidation type="list" imeMode="halfAlpha" allowBlank="1" showInputMessage="1" showErrorMessage="1" error="リストから選択してください" sqref="I153:M153" xr:uid="{A7159151-A6E2-4C42-BE1D-5B504CB9421C}">
      <formula1>"しない,する"</formula1>
    </dataValidation>
    <dataValidation imeMode="fullKatakana" allowBlank="1" showInputMessage="1" showErrorMessage="1" sqref="I155:Y155" xr:uid="{3EFCD873-E3F6-44F8-BBD3-BCE032413595}"/>
    <dataValidation imeMode="hiragana" allowBlank="1" showInputMessage="1" showErrorMessage="1" sqref="I157:Y157" xr:uid="{97E9D5E5-7FBB-494C-8FAD-736D571ABC8E}"/>
    <dataValidation imeMode="halfAlpha" allowBlank="1" showInputMessage="1" showErrorMessage="1" sqref="I159:M159" xr:uid="{69436174-70B5-4B12-94DA-82A966321B9E}"/>
    <dataValidation type="whole" imeMode="halfAlpha" allowBlank="1" showInputMessage="1" showErrorMessage="1" error="7桁の数字を入力してください" sqref="I161:M161" xr:uid="{2F5EA483-9BCC-47CE-8C8A-4B3EF952D10E}">
      <formula1>0</formula1>
      <formula2>9999999</formula2>
    </dataValidation>
    <dataValidation imeMode="hiragana" allowBlank="1" showInputMessage="1" showErrorMessage="1" sqref="I163:Y163" xr:uid="{B72C3FBD-AFA3-4DF8-99DC-170995E4619E}"/>
    <dataValidation imeMode="halfAlpha" allowBlank="1" showInputMessage="1" showErrorMessage="1" sqref="I165:M165" xr:uid="{F832A645-E19A-4628-8F25-9826E3903E96}"/>
    <dataValidation imeMode="halfAlpha" allowBlank="1" showInputMessage="1" showErrorMessage="1" sqref="I167:M167" xr:uid="{5909E4AD-AFE6-4E18-A0FA-FD22FCC0CD13}"/>
    <dataValidation imeMode="halfAlpha" allowBlank="1" showInputMessage="1" showErrorMessage="1" sqref="I169:Y169" xr:uid="{12B7FF52-7E6D-4733-955E-82ADC433FAB7}"/>
    <dataValidation type="whole" imeMode="halfAlpha" allowBlank="1" showInputMessage="1" showErrorMessage="1" error="有効な数字を入力してください" sqref="I176:M176" xr:uid="{40AF265D-C5DD-4514-ABCC-AB70FE61736C}">
      <formula1>0</formula1>
      <formula2>9999999999</formula2>
    </dataValidation>
    <dataValidation type="whole" imeMode="halfAlpha" allowBlank="1" showInputMessage="1" showErrorMessage="1" error="有効な数字を入力してください" sqref="I179:M179" xr:uid="{4AA2BD61-5425-40D5-9774-27B4D3C755AC}">
      <formula1>0</formula1>
      <formula2>9999999999</formula2>
    </dataValidation>
    <dataValidation type="whole" imeMode="halfAlpha" allowBlank="1" showInputMessage="1" showErrorMessage="1" error="有効な数字を入力してください" sqref="I180:M180" xr:uid="{E9B5C59D-DEFD-40F7-A096-EF1A32AFC33B}">
      <formula1>0</formula1>
      <formula2>9999999999</formula2>
    </dataValidation>
    <dataValidation type="whole" imeMode="halfAlpha" allowBlank="1" showInputMessage="1" showErrorMessage="1" error="有効な数字を入力してください" sqref="I181:M181" xr:uid="{DA7FB1FD-7D83-4232-86FC-3F3AC55C224A}">
      <formula1>0</formula1>
      <formula2>9999999999</formula2>
    </dataValidation>
    <dataValidation allowBlank="1" showInputMessage="1" showErrorMessage="1" sqref="I182:M182 B193 P405:R405 S405:U405 V405:Y405 P413:R413 S413:U413 V413:Y413 P414:R414 S414:U414 V414:Y414" xr:uid="{D52BDFA6-41E1-461A-9E35-084309C9A993}"/>
    <dataValidation type="whole" imeMode="halfAlpha" allowBlank="1" showInputMessage="1" showErrorMessage="1" error="有効な数字を入力してください" sqref="I183:M183" xr:uid="{71E9DCB1-6967-4AF8-A09B-18041F4A3A88}">
      <formula1>0</formula1>
      <formula2>9999999999</formula2>
    </dataValidation>
    <dataValidation type="list" imeMode="halfAlpha" allowBlank="1" showInputMessage="1" showErrorMessage="1" error="リストから選択してください" sqref="Y194" xr:uid="{9548417D-7ACB-43A1-841E-459C375928BE}">
      <formula1>"○,　"</formula1>
    </dataValidation>
    <dataValidation type="list" imeMode="halfAlpha" allowBlank="1" showInputMessage="1" showErrorMessage="1" error="リストから選択してください" sqref="Y195" xr:uid="{C6C9C67C-637F-4AC9-9147-4107766FADF2}">
      <formula1>"○,　"</formula1>
    </dataValidation>
    <dataValidation type="list" imeMode="halfAlpha" allowBlank="1" showInputMessage="1" showErrorMessage="1" error="リストから選択してください" sqref="Y196" xr:uid="{3B984468-3607-4024-9CF7-F16465E42624}">
      <formula1>"○,　"</formula1>
    </dataValidation>
    <dataValidation type="list" imeMode="halfAlpha" allowBlank="1" showInputMessage="1" showErrorMessage="1" error="リストから選択してください" sqref="Y197" xr:uid="{BF983285-5FAF-468A-9DD8-AD6E2A2F7559}">
      <formula1>"○,　"</formula1>
    </dataValidation>
    <dataValidation type="list" imeMode="halfAlpha" allowBlank="1" showInputMessage="1" showErrorMessage="1" error="リストから選択してください" sqref="Y198" xr:uid="{606DD4D8-43F4-438E-8466-6882C71F30E1}">
      <formula1>"○,　"</formula1>
    </dataValidation>
    <dataValidation type="list" imeMode="halfAlpha" allowBlank="1" showInputMessage="1" showErrorMessage="1" error="リストから選択してください" sqref="Y199" xr:uid="{A6425C6C-5C9C-4C63-8029-C434DEB47F52}">
      <formula1>"○,　"</formula1>
    </dataValidation>
    <dataValidation type="list" imeMode="halfAlpha" allowBlank="1" showInputMessage="1" showErrorMessage="1" error="リストから選択してください" sqref="Y200" xr:uid="{C2625AE6-4AF5-463F-A75E-BA7CEBB63545}">
      <formula1>"○,　"</formula1>
    </dataValidation>
    <dataValidation type="list" imeMode="halfAlpha" allowBlank="1" showInputMessage="1" showErrorMessage="1" error="リストから選択してください" sqref="Y201" xr:uid="{0BDA2477-ECFB-4631-B987-320B022E0FE4}">
      <formula1>"○,　"</formula1>
    </dataValidation>
    <dataValidation type="list" imeMode="halfAlpha" allowBlank="1" showInputMessage="1" showErrorMessage="1" error="リストから選択してください" sqref="Y202" xr:uid="{7501F7A4-FDFF-4ED4-B669-F832898C789C}">
      <formula1>"○,　"</formula1>
    </dataValidation>
    <dataValidation type="list" imeMode="halfAlpha" allowBlank="1" showInputMessage="1" showErrorMessage="1" error="リストから選択してください" sqref="Y203" xr:uid="{92E1EE3F-BF23-4C04-882B-2BD89A8AE890}">
      <formula1>"○,　"</formula1>
    </dataValidation>
    <dataValidation type="list" imeMode="halfAlpha" allowBlank="1" showInputMessage="1" showErrorMessage="1" error="リストから選択してください" sqref="Y204" xr:uid="{75D47B42-1288-4715-94A7-E787D4EE9DDF}">
      <formula1>"○,　"</formula1>
    </dataValidation>
    <dataValidation type="list" imeMode="halfAlpha" allowBlank="1" showInputMessage="1" showErrorMessage="1" error="リストから選択してください" sqref="Y205" xr:uid="{9E86E6E6-1125-44E2-BBB8-394B463FB091}">
      <formula1>"○,　"</formula1>
    </dataValidation>
    <dataValidation type="list" imeMode="halfAlpha" allowBlank="1" showInputMessage="1" showErrorMessage="1" error="リストから選択してください" sqref="Y206" xr:uid="{EE366E82-9AC9-4958-85B1-496ACB486EA1}">
      <formula1>"○,　"</formula1>
    </dataValidation>
    <dataValidation type="list" imeMode="halfAlpha" allowBlank="1" showInputMessage="1" showErrorMessage="1" error="リストから選択してください" sqref="Y207" xr:uid="{7FC2AD13-FD29-4D84-A116-A0D1618254BE}">
      <formula1>"○,　"</formula1>
    </dataValidation>
    <dataValidation type="list" imeMode="halfAlpha" allowBlank="1" showInputMessage="1" showErrorMessage="1" error="リストから選択してください" sqref="Y208" xr:uid="{1E81B23B-C29C-4C4A-B4D8-A468E5902979}">
      <formula1>"○,　"</formula1>
    </dataValidation>
    <dataValidation type="list" imeMode="halfAlpha" allowBlank="1" showInputMessage="1" showErrorMessage="1" error="リストから選択してください" sqref="Y209" xr:uid="{EA89EC29-AD4E-4A1C-BB67-EE8D999BC7E3}">
      <formula1>"○,　"</formula1>
    </dataValidation>
    <dataValidation type="list" imeMode="halfAlpha" allowBlank="1" showInputMessage="1" showErrorMessage="1" error="リストから選択してください" sqref="Y210" xr:uid="{679C1E11-B2EA-4CC4-8A9C-D21303D84ED3}">
      <formula1>"○,　"</formula1>
    </dataValidation>
    <dataValidation type="list" imeMode="halfAlpha" allowBlank="1" showInputMessage="1" showErrorMessage="1" error="リストから選択してください" sqref="Y211" xr:uid="{BAEC88DB-E35D-4182-AB9E-C0E8AC357893}">
      <formula1>"○,　"</formula1>
    </dataValidation>
    <dataValidation type="list" imeMode="halfAlpha" allowBlank="1" showInputMessage="1" showErrorMessage="1" error="リストから選択してください" sqref="Y212" xr:uid="{AF4C37A0-2A17-4ECC-A616-E1C1DDAAC3A4}">
      <formula1>"○,　"</formula1>
    </dataValidation>
    <dataValidation type="list" imeMode="halfAlpha" allowBlank="1" showInputMessage="1" showErrorMessage="1" error="リストから選択してください" sqref="Y213" xr:uid="{15BE36BD-ABA7-4DE9-93F9-2EDFC23F5928}">
      <formula1>"○,　"</formula1>
    </dataValidation>
    <dataValidation type="list" imeMode="halfAlpha" allowBlank="1" showInputMessage="1" showErrorMessage="1" error="リストから選択してください" sqref="Y214" xr:uid="{B6571DE7-EF6D-46F1-946A-89EC856F517F}">
      <formula1>"○,　"</formula1>
    </dataValidation>
    <dataValidation type="list" imeMode="halfAlpha" allowBlank="1" showInputMessage="1" showErrorMessage="1" error="リストから選択してください" sqref="Y215" xr:uid="{08108B2C-C529-49D9-93A7-0F0B3DF32416}">
      <formula1>"○,　"</formula1>
    </dataValidation>
    <dataValidation type="list" imeMode="halfAlpha" allowBlank="1" showInputMessage="1" showErrorMessage="1" error="リストから選択してください" sqref="Y216" xr:uid="{7A952C55-5C43-4696-BA8B-469D11F2BB02}">
      <formula1>"○,　"</formula1>
    </dataValidation>
    <dataValidation type="list" imeMode="halfAlpha" allowBlank="1" showInputMessage="1" showErrorMessage="1" error="リストから選択してください" sqref="Y217" xr:uid="{5CB77C26-0C16-4102-9CAF-83F9A259EC90}">
      <formula1>"○,　"</formula1>
    </dataValidation>
    <dataValidation type="list" imeMode="halfAlpha" allowBlank="1" showInputMessage="1" showErrorMessage="1" error="リストから選択してください" sqref="Y218" xr:uid="{BCCC6A6C-E142-4D04-8C30-86A70C0D9D16}">
      <formula1>"○,　"</formula1>
    </dataValidation>
    <dataValidation type="list" imeMode="halfAlpha" allowBlank="1" showInputMessage="1" showErrorMessage="1" error="リストから選択してください" sqref="Y219" xr:uid="{D854697F-8908-459E-AABC-7BFE24DE4082}">
      <formula1>"○,　"</formula1>
    </dataValidation>
    <dataValidation type="list" imeMode="halfAlpha" allowBlank="1" showInputMessage="1" showErrorMessage="1" error="リストから選択してください" sqref="Y220" xr:uid="{C0EEB3CE-9A41-496E-A699-96846D9C9AE7}">
      <formula1>"○,　"</formula1>
    </dataValidation>
    <dataValidation type="list" imeMode="halfAlpha" allowBlank="1" showInputMessage="1" showErrorMessage="1" error="リストから選択してください" sqref="Y221" xr:uid="{F8AA5FC0-DC34-4A9D-B464-70EBE7C90EBF}">
      <formula1>"○,　"</formula1>
    </dataValidation>
    <dataValidation type="list" imeMode="halfAlpha" allowBlank="1" showInputMessage="1" showErrorMessage="1" error="リストから選択してください" sqref="Y222" xr:uid="{B9D788B7-D099-4BF3-9422-0E4098A1BC40}">
      <formula1>"○,　"</formula1>
    </dataValidation>
    <dataValidation type="list" imeMode="halfAlpha" allowBlank="1" showInputMessage="1" showErrorMessage="1" error="リストから選択してください" sqref="Y223" xr:uid="{09A22219-D553-452C-8C89-4B297524D0AB}">
      <formula1>"○,　"</formula1>
    </dataValidation>
    <dataValidation type="list" imeMode="halfAlpha" allowBlank="1" showInputMessage="1" showErrorMessage="1" error="リストから選択してください" sqref="Y224" xr:uid="{10B60BE3-5B7D-432C-AE47-71DD0660FB11}">
      <formula1>"○,　"</formula1>
    </dataValidation>
    <dataValidation type="list" imeMode="halfAlpha" allowBlank="1" showInputMessage="1" showErrorMessage="1" error="リストから選択してください" sqref="Y225" xr:uid="{9F8CBD1C-8C60-4BA3-96B4-000B035D2FA9}">
      <formula1>"○,　"</formula1>
    </dataValidation>
    <dataValidation type="list" imeMode="halfAlpha" allowBlank="1" showInputMessage="1" showErrorMessage="1" error="リストから選択してください" sqref="Y226" xr:uid="{07257337-E301-4B4F-BDFF-2F6E74A644FA}">
      <formula1>"○,　"</formula1>
    </dataValidation>
    <dataValidation type="list" imeMode="halfAlpha" allowBlank="1" showInputMessage="1" showErrorMessage="1" error="リストから選択してください" sqref="Y227" xr:uid="{502CE545-E4D2-412A-B91C-6285F60C1591}">
      <formula1>"○,　"</formula1>
    </dataValidation>
    <dataValidation type="list" imeMode="halfAlpha" allowBlank="1" showInputMessage="1" showErrorMessage="1" error="リストから選択してください" sqref="Y228" xr:uid="{628881EA-1537-4D5E-8973-F68C064990C1}">
      <formula1>"○,　"</formula1>
    </dataValidation>
    <dataValidation type="list" imeMode="halfAlpha" allowBlank="1" showInputMessage="1" showErrorMessage="1" error="リストから選択してください" sqref="Y229" xr:uid="{1F429B3C-5EE0-41CC-BDCA-293FA7891335}">
      <formula1>"○,　"</formula1>
    </dataValidation>
    <dataValidation type="list" imeMode="halfAlpha" allowBlank="1" showInputMessage="1" showErrorMessage="1" error="リストから選択してください" sqref="Y230" xr:uid="{0F18B44C-AC71-4443-899E-F17A3B95DA0E}">
      <formula1>"○,　"</formula1>
    </dataValidation>
    <dataValidation type="list" imeMode="halfAlpha" allowBlank="1" showInputMessage="1" showErrorMessage="1" error="リストから選択してください" sqref="Y231" xr:uid="{A90D1689-599F-470D-97BF-DDE4FFA81A84}">
      <formula1>"○,　"</formula1>
    </dataValidation>
    <dataValidation type="list" imeMode="halfAlpha" allowBlank="1" showInputMessage="1" showErrorMessage="1" error="リストから選択してください" sqref="Y232" xr:uid="{2904FE95-A356-47C7-B1DA-6E1543939BE6}">
      <formula1>"○,　"</formula1>
    </dataValidation>
    <dataValidation type="list" imeMode="halfAlpha" allowBlank="1" showInputMessage="1" showErrorMessage="1" error="リストから選択してください" sqref="Y233" xr:uid="{F434CEEF-B553-4ED5-8950-7E82652A693D}">
      <formula1>"○,　"</formula1>
    </dataValidation>
    <dataValidation type="list" imeMode="halfAlpha" allowBlank="1" showInputMessage="1" showErrorMessage="1" error="リストから選択してください" sqref="Y234" xr:uid="{81EDADC2-03A7-490E-87CD-2F0692731803}">
      <formula1>"○,　"</formula1>
    </dataValidation>
    <dataValidation type="list" imeMode="halfAlpha" allowBlank="1" showInputMessage="1" showErrorMessage="1" error="リストから選択してください" sqref="Y235" xr:uid="{EDC6BEFA-2C3E-47E9-8D4C-5E351EB2A6EF}">
      <formula1>"○,　"</formula1>
    </dataValidation>
    <dataValidation type="list" imeMode="halfAlpha" allowBlank="1" showInputMessage="1" showErrorMessage="1" error="リストから選択してください" sqref="Y236" xr:uid="{8A16BEFC-E1A4-4E91-A47A-B009F2BA117C}">
      <formula1>"○,　"</formula1>
    </dataValidation>
    <dataValidation type="list" imeMode="halfAlpha" allowBlank="1" showInputMessage="1" showErrorMessage="1" error="リストから選択してください" sqref="Y237" xr:uid="{18C8E0F9-1410-4935-959F-C9BB22A6FD90}">
      <formula1>"○,　"</formula1>
    </dataValidation>
    <dataValidation type="list" imeMode="halfAlpha" allowBlank="1" showInputMessage="1" showErrorMessage="1" error="リストから選択してください" sqref="Y238" xr:uid="{B91EA7C9-45E1-4046-AE15-B5A71A20C899}">
      <formula1>"○,　"</formula1>
    </dataValidation>
    <dataValidation type="list" imeMode="halfAlpha" allowBlank="1" showInputMessage="1" showErrorMessage="1" error="リストから選択してください" sqref="Y239" xr:uid="{86635DDC-49D4-47F6-9602-6A230C6F01E7}">
      <formula1>"○,　"</formula1>
    </dataValidation>
    <dataValidation type="list" imeMode="halfAlpha" allowBlank="1" showInputMessage="1" showErrorMessage="1" error="リストから選択してください" sqref="Y240" xr:uid="{A03F5087-33E3-478D-B7A8-3CAD4765BFE9}">
      <formula1>"○,　"</formula1>
    </dataValidation>
    <dataValidation type="list" imeMode="halfAlpha" allowBlank="1" showInputMessage="1" showErrorMessage="1" error="リストから選択してください" sqref="Y241" xr:uid="{BF1E77B7-A981-4D4B-9016-63E8717064D9}">
      <formula1>"○,　"</formula1>
    </dataValidation>
    <dataValidation type="list" imeMode="halfAlpha" allowBlank="1" showInputMessage="1" showErrorMessage="1" error="リストから選択してください" sqref="Y242" xr:uid="{128ED566-5807-4733-A5D0-F9E227C8E13A}">
      <formula1>"○,　"</formula1>
    </dataValidation>
    <dataValidation type="list" imeMode="halfAlpha" allowBlank="1" showInputMessage="1" showErrorMessage="1" error="リストから選択してください" sqref="Y243" xr:uid="{043B1535-8FA2-4836-8D1A-FDEE35D32012}">
      <formula1>"○,　"</formula1>
    </dataValidation>
    <dataValidation type="list" imeMode="halfAlpha" allowBlank="1" showInputMessage="1" showErrorMessage="1" error="リストから選択してください" sqref="Y244" xr:uid="{C6274CD5-E8C5-414B-A601-7D52262F2FDB}">
      <formula1>"○,　"</formula1>
    </dataValidation>
    <dataValidation type="list" imeMode="halfAlpha" allowBlank="1" showInputMessage="1" showErrorMessage="1" error="リストから選択してください" sqref="Y245" xr:uid="{C82BDC8E-1024-489E-95AA-5A8E6747F31C}">
      <formula1>"○,　"</formula1>
    </dataValidation>
    <dataValidation type="list" imeMode="halfAlpha" allowBlank="1" showInputMessage="1" showErrorMessage="1" error="リストから選択してください" sqref="Y246" xr:uid="{F5D18D0C-B105-4C9A-8D2B-3ED5CFF0E887}">
      <formula1>"○,　"</formula1>
    </dataValidation>
    <dataValidation type="list" imeMode="halfAlpha" allowBlank="1" showInputMessage="1" showErrorMessage="1" error="リストから選択してください" sqref="Y247" xr:uid="{0408D521-3F30-4972-9911-138D1AA7A8C7}">
      <formula1>"○,　"</formula1>
    </dataValidation>
    <dataValidation type="list" imeMode="halfAlpha" allowBlank="1" showInputMessage="1" showErrorMessage="1" error="リストから選択してください" sqref="Y248" xr:uid="{226AB7C8-DAD6-463F-89C8-978C8F99B408}">
      <formula1>"○,　"</formula1>
    </dataValidation>
    <dataValidation type="list" imeMode="halfAlpha" allowBlank="1" showInputMessage="1" showErrorMessage="1" error="リストから選択してください" sqref="Y249" xr:uid="{64AB8F49-E581-43C2-8228-4940BC1B84D8}">
      <formula1>"○,　"</formula1>
    </dataValidation>
    <dataValidation type="list" imeMode="halfAlpha" allowBlank="1" showInputMessage="1" showErrorMessage="1" error="リストから選択してください" sqref="Y250" xr:uid="{02058A0E-56AD-49BF-B120-E5887F4F5A61}">
      <formula1>"○,　"</formula1>
    </dataValidation>
    <dataValidation type="list" imeMode="halfAlpha" allowBlank="1" showInputMessage="1" showErrorMessage="1" error="リストから選択してください" sqref="Y251" xr:uid="{0BE717C3-C899-4DD6-9AF4-DEF093ED7C3E}">
      <formula1>"○,　"</formula1>
    </dataValidation>
    <dataValidation type="list" imeMode="halfAlpha" allowBlank="1" showInputMessage="1" showErrorMessage="1" error="リストから選択してください" sqref="Y252" xr:uid="{D01ECD16-A61C-4C04-8AB7-2080A741E6C5}">
      <formula1>"○,　"</formula1>
    </dataValidation>
    <dataValidation type="list" imeMode="halfAlpha" allowBlank="1" showInputMessage="1" showErrorMessage="1" error="リストから選択してください" sqref="Y253" xr:uid="{80B12C1B-7C3B-4F5C-B6C8-203679CF6561}">
      <formula1>"○,　"</formula1>
    </dataValidation>
    <dataValidation type="list" imeMode="halfAlpha" allowBlank="1" showInputMessage="1" showErrorMessage="1" error="リストから選択してください" sqref="Y254" xr:uid="{C9324F5B-1EE5-467E-8A0B-6211BA5BE5A1}">
      <formula1>"○,　"</formula1>
    </dataValidation>
    <dataValidation type="list" imeMode="halfAlpha" allowBlank="1" showInputMessage="1" showErrorMessage="1" error="リストから選択してください" sqref="Y255" xr:uid="{A5A67D28-7CF1-4679-A99D-4DCCDAD8514D}">
      <formula1>"○,　"</formula1>
    </dataValidation>
    <dataValidation type="list" imeMode="halfAlpha" allowBlank="1" showInputMessage="1" showErrorMessage="1" error="リストから選択してください" sqref="Y256" xr:uid="{7F842B0F-1A3F-4FAC-BC13-3C8DFA4CAE7C}">
      <formula1>"○,　"</formula1>
    </dataValidation>
    <dataValidation type="list" imeMode="halfAlpha" allowBlank="1" showInputMessage="1" showErrorMessage="1" error="リストから選択してください" sqref="Y257" xr:uid="{F789EA20-4AD2-4515-8B68-D9F326EB0DDC}">
      <formula1>"○,　"</formula1>
    </dataValidation>
    <dataValidation type="list" imeMode="halfAlpha" allowBlank="1" showInputMessage="1" showErrorMessage="1" error="リストから選択してください" sqref="Y258" xr:uid="{B5B8F3ED-339E-4396-BB65-E945E34C5D2A}">
      <formula1>"○,　"</formula1>
    </dataValidation>
    <dataValidation type="list" imeMode="halfAlpha" allowBlank="1" showInputMessage="1" showErrorMessage="1" error="リストから選択してください" sqref="Y259" xr:uid="{2878971C-AEE0-4CC0-90D4-F6E97D00E818}">
      <formula1>"○,　"</formula1>
    </dataValidation>
    <dataValidation type="list" imeMode="halfAlpha" allowBlank="1" showInputMessage="1" showErrorMessage="1" error="リストから選択してください" sqref="Y260" xr:uid="{4F42EB36-858F-4C3D-BEAB-2EDF9B24AE57}">
      <formula1>"○,　"</formula1>
    </dataValidation>
    <dataValidation type="list" imeMode="halfAlpha" allowBlank="1" showInputMessage="1" showErrorMessage="1" error="リストから選択してください" sqref="Y261" xr:uid="{A326F088-EB5F-4EAF-8F4A-1F4805BB122E}">
      <formula1>"○,　"</formula1>
    </dataValidation>
    <dataValidation type="list" imeMode="halfAlpha" allowBlank="1" showInputMessage="1" showErrorMessage="1" error="リストから選択してください" sqref="Y262" xr:uid="{BE9A98B6-0284-4B6A-8A67-4E576B8D1847}">
      <formula1>"○,　"</formula1>
    </dataValidation>
    <dataValidation type="list" imeMode="halfAlpha" allowBlank="1" showInputMessage="1" showErrorMessage="1" error="リストから選択してください" sqref="Y263" xr:uid="{D1E926FC-E974-4071-8FFE-E8E4B7836C3D}">
      <formula1>"○,　"</formula1>
    </dataValidation>
    <dataValidation type="list" imeMode="halfAlpha" allowBlank="1" showInputMessage="1" showErrorMessage="1" error="リストから選択してください" sqref="Y264" xr:uid="{8E6753E3-9B89-44E4-AD85-E09D9D328E44}">
      <formula1>"○,　"</formula1>
    </dataValidation>
    <dataValidation type="list" imeMode="halfAlpha" allowBlank="1" showInputMessage="1" showErrorMessage="1" error="リストから選択してください" sqref="Y265" xr:uid="{B3547D75-C8A4-453D-9617-B88441DB6D68}">
      <formula1>"○,　"</formula1>
    </dataValidation>
    <dataValidation type="list" imeMode="halfAlpha" allowBlank="1" showInputMessage="1" showErrorMessage="1" error="リストから選択してください" sqref="Y266" xr:uid="{E6BF1BF9-D1FC-4FB3-AE9E-259605A4803C}">
      <formula1>"○,　"</formula1>
    </dataValidation>
    <dataValidation type="list" imeMode="halfAlpha" allowBlank="1" showInputMessage="1" showErrorMessage="1" error="リストから選択してください" sqref="Y267" xr:uid="{D773E672-F717-4A52-BA19-AE8F36059CB5}">
      <formula1>"○,　"</formula1>
    </dataValidation>
    <dataValidation type="list" imeMode="halfAlpha" allowBlank="1" showInputMessage="1" showErrorMessage="1" error="リストから選択してください" sqref="Y268" xr:uid="{8705810D-6D88-4B92-A6A6-CCE07D00E2DE}">
      <formula1>"○,　"</formula1>
    </dataValidation>
    <dataValidation type="list" imeMode="halfAlpha" allowBlank="1" showInputMessage="1" showErrorMessage="1" error="リストから選択してください" sqref="Y269" xr:uid="{05A9AE21-EB40-4093-9D3A-C7E10972659C}">
      <formula1>"○,　"</formula1>
    </dataValidation>
    <dataValidation type="list" imeMode="halfAlpha" allowBlank="1" showInputMessage="1" showErrorMessage="1" error="リストから選択してください" sqref="Y270" xr:uid="{548FDDCC-51AD-4809-AA93-65B040A02F81}">
      <formula1>"○,　"</formula1>
    </dataValidation>
    <dataValidation type="list" imeMode="halfAlpha" allowBlank="1" showInputMessage="1" showErrorMessage="1" error="リストから選択してください" sqref="Y280" xr:uid="{273ECA31-C310-4582-A580-31DC6522A407}">
      <formula1>"○,　"</formula1>
    </dataValidation>
    <dataValidation type="list" imeMode="halfAlpha" allowBlank="1" showInputMessage="1" showErrorMessage="1" error="リストから選択してください" sqref="Y281" xr:uid="{002E417C-87CE-460B-B8A8-2A16E5673FBE}">
      <formula1>"○,　"</formula1>
    </dataValidation>
    <dataValidation type="list" imeMode="halfAlpha" allowBlank="1" showInputMessage="1" showErrorMessage="1" error="リストから選択してください" sqref="Y282" xr:uid="{F2C00E5D-17A7-4826-942B-6C3A096AA435}">
      <formula1>"○,　"</formula1>
    </dataValidation>
    <dataValidation type="list" imeMode="halfAlpha" allowBlank="1" showInputMessage="1" showErrorMessage="1" error="リストから選択してください" sqref="Y283" xr:uid="{B8339F8D-3D80-4186-9FF7-AE2CD2253ADF}">
      <formula1>"○,　"</formula1>
    </dataValidation>
    <dataValidation type="list" imeMode="halfAlpha" allowBlank="1" showInputMessage="1" showErrorMessage="1" error="リストから選択してください" sqref="Y284" xr:uid="{1805D0A7-D65B-4435-88D8-9C38D48FD5A5}">
      <formula1>"○,　"</formula1>
    </dataValidation>
    <dataValidation type="list" imeMode="halfAlpha" allowBlank="1" showInputMessage="1" showErrorMessage="1" error="リストから選択してください" sqref="Y285" xr:uid="{4874CDC2-1752-47F1-99CB-5A20C59D4EAE}">
      <formula1>"○,　"</formula1>
    </dataValidation>
    <dataValidation type="list" imeMode="halfAlpha" allowBlank="1" showInputMessage="1" showErrorMessage="1" error="リストから選択してください" sqref="Y286" xr:uid="{B5EBBA8F-D18F-4931-B11E-B24E79968B4D}">
      <formula1>"○,　"</formula1>
    </dataValidation>
    <dataValidation type="list" imeMode="halfAlpha" allowBlank="1" showInputMessage="1" showErrorMessage="1" error="リストから選択してください" sqref="Y287" xr:uid="{315D66FA-CA4D-4022-B5AA-1DE0B5FC1955}">
      <formula1>"○,　"</formula1>
    </dataValidation>
    <dataValidation type="list" imeMode="halfAlpha" allowBlank="1" showInputMessage="1" showErrorMessage="1" error="リストから選択してください" sqref="Y288" xr:uid="{50A4187F-1334-410B-BE41-6825C15C0ABF}">
      <formula1>"○,　"</formula1>
    </dataValidation>
    <dataValidation type="list" imeMode="halfAlpha" allowBlank="1" showInputMessage="1" showErrorMessage="1" error="リストから選択してください" sqref="Y289" xr:uid="{97C1A6B2-70C4-42DF-85D8-9CAEE7905638}">
      <formula1>"○,　"</formula1>
    </dataValidation>
    <dataValidation type="list" imeMode="halfAlpha" allowBlank="1" showInputMessage="1" showErrorMessage="1" error="リストから選択してください" sqref="Y290" xr:uid="{E7FB8C98-6F0C-44CF-87CD-F0321112B640}">
      <formula1>"○,　"</formula1>
    </dataValidation>
    <dataValidation type="list" imeMode="halfAlpha" allowBlank="1" showInputMessage="1" showErrorMessage="1" error="リストから選択してください" sqref="Y291" xr:uid="{509CAE46-F383-4022-A59D-B5DAB21B7182}">
      <formula1>"○,　"</formula1>
    </dataValidation>
    <dataValidation type="list" imeMode="halfAlpha" allowBlank="1" showInputMessage="1" showErrorMessage="1" error="リストから選択してください" sqref="Y292" xr:uid="{686E84F9-182E-46FC-8659-DB2103A1E30F}">
      <formula1>"○,　"</formula1>
    </dataValidation>
    <dataValidation type="list" imeMode="halfAlpha" allowBlank="1" showInputMessage="1" showErrorMessage="1" error="リストから選択してください" sqref="Y293" xr:uid="{20804DB2-FF6C-4017-ACE6-3E9A908BDD39}">
      <formula1>"○,　"</formula1>
    </dataValidation>
    <dataValidation type="list" imeMode="halfAlpha" allowBlank="1" showInputMessage="1" showErrorMessage="1" error="リストから選択してください" sqref="Y294" xr:uid="{9D86403F-9337-465C-9022-DE75EFE0C572}">
      <formula1>"○,　"</formula1>
    </dataValidation>
    <dataValidation type="list" imeMode="halfAlpha" allowBlank="1" showInputMessage="1" showErrorMessage="1" error="リストから選択してください" sqref="Y295" xr:uid="{B8ED6076-0DE2-43F3-A127-F993B98B1738}">
      <formula1>"○,　"</formula1>
    </dataValidation>
    <dataValidation type="list" imeMode="halfAlpha" allowBlank="1" showInputMessage="1" showErrorMessage="1" error="リストから選択してください" sqref="Y296" xr:uid="{C217E78F-936D-47BE-A3C2-2274B388A6E0}">
      <formula1>"○,　"</formula1>
    </dataValidation>
    <dataValidation type="list" imeMode="halfAlpha" allowBlank="1" showInputMessage="1" showErrorMessage="1" error="リストから選択してください" sqref="Y297" xr:uid="{718C0EE7-299E-4167-B23B-A94F7A5BF1BB}">
      <formula1>"○,　"</formula1>
    </dataValidation>
    <dataValidation type="list" imeMode="halfAlpha" allowBlank="1" showInputMessage="1" showErrorMessage="1" error="リストから選択してください" sqref="Y298" xr:uid="{98CFE202-5DE0-486C-872E-ADCF1DFAEF35}">
      <formula1>"○,　"</formula1>
    </dataValidation>
    <dataValidation type="list" imeMode="halfAlpha" allowBlank="1" showInputMessage="1" showErrorMessage="1" error="リストから選択してください" sqref="Y299" xr:uid="{2AEE5244-995D-4A02-981D-A017DFEBBC00}">
      <formula1>"○,　"</formula1>
    </dataValidation>
    <dataValidation type="list" imeMode="halfAlpha" allowBlank="1" showInputMessage="1" showErrorMessage="1" error="リストから選択してください" sqref="Y300" xr:uid="{A1D469D6-5883-4065-AA02-29E26F4AA0E0}">
      <formula1>"○,　"</formula1>
    </dataValidation>
    <dataValidation type="list" imeMode="halfAlpha" allowBlank="1" showInputMessage="1" showErrorMessage="1" error="リストから選択してください" sqref="Y301" xr:uid="{DFF9043F-D55E-4EFF-8783-BC38734DE711}">
      <formula1>"○,　"</formula1>
    </dataValidation>
    <dataValidation type="list" imeMode="halfAlpha" allowBlank="1" showInputMessage="1" showErrorMessage="1" error="リストから選択してください" sqref="Y302" xr:uid="{5A67C1E7-9A64-4A18-A57C-6618A4339BC6}">
      <formula1>"○,　"</formula1>
    </dataValidation>
    <dataValidation type="list" imeMode="halfAlpha" allowBlank="1" showInputMessage="1" showErrorMessage="1" error="リストから選択してください" sqref="Y303" xr:uid="{11E16AC3-0488-4746-9CBA-5F7DBAC79176}">
      <formula1>"○,　"</formula1>
    </dataValidation>
    <dataValidation type="list" imeMode="halfAlpha" allowBlank="1" showInputMessage="1" showErrorMessage="1" error="リストから選択してください" sqref="Y304" xr:uid="{CF8B1E9E-7E0E-41FC-9379-0DF8CE9D622B}">
      <formula1>"○,　"</formula1>
    </dataValidation>
    <dataValidation type="list" imeMode="halfAlpha" allowBlank="1" showInputMessage="1" showErrorMessage="1" error="リストから選択してください" sqref="Y305" xr:uid="{491A2C6C-466C-48C4-A333-4C776E3153B3}">
      <formula1>"○,　"</formula1>
    </dataValidation>
    <dataValidation type="list" imeMode="halfAlpha" allowBlank="1" showInputMessage="1" showErrorMessage="1" error="リストから選択してください" sqref="Y306" xr:uid="{9CBF52CC-62FE-4285-B110-D55FCE48F595}">
      <formula1>"○,　"</formula1>
    </dataValidation>
    <dataValidation type="list" imeMode="halfAlpha" allowBlank="1" showInputMessage="1" showErrorMessage="1" error="リストから選択してください" sqref="Y307" xr:uid="{CC6650C9-5594-4F0C-89E0-788CB4476DCA}">
      <formula1>"○,　"</formula1>
    </dataValidation>
    <dataValidation type="list" imeMode="halfAlpha" allowBlank="1" showInputMessage="1" showErrorMessage="1" error="リストから選択してください" sqref="Y308" xr:uid="{65A5EED5-3BDF-4086-ADAC-69761BB8D69D}">
      <formula1>"○,　"</formula1>
    </dataValidation>
    <dataValidation type="list" imeMode="halfAlpha" allowBlank="1" showInputMessage="1" showErrorMessage="1" error="リストから選択してください" sqref="Y309" xr:uid="{64A0CE89-8CFE-4BA9-99B6-B319537E976B}">
      <formula1>"○,　"</formula1>
    </dataValidation>
    <dataValidation type="list" imeMode="halfAlpha" allowBlank="1" showInputMessage="1" showErrorMessage="1" error="リストから選択してください" sqref="Y310" xr:uid="{8F49113C-9A81-4C38-B9CF-FCC83191F426}">
      <formula1>"○,　"</formula1>
    </dataValidation>
    <dataValidation type="list" imeMode="halfAlpha" allowBlank="1" showInputMessage="1" showErrorMessage="1" error="リストから選択してください" sqref="Y311" xr:uid="{0F40310E-CE3C-4E14-A2E3-70784C287BAC}">
      <formula1>"○,　"</formula1>
    </dataValidation>
    <dataValidation type="list" imeMode="halfAlpha" allowBlank="1" showInputMessage="1" showErrorMessage="1" error="リストから選択してください" sqref="Y312" xr:uid="{0BDAE501-FB27-42A8-8268-66749176A523}">
      <formula1>"○,　"</formula1>
    </dataValidation>
    <dataValidation type="list" imeMode="halfAlpha" allowBlank="1" showInputMessage="1" showErrorMessage="1" error="リストから選択してください" sqref="Y313" xr:uid="{583E2723-0D56-4D97-BC57-F87DB5DD7DC7}">
      <formula1>"○,　"</formula1>
    </dataValidation>
    <dataValidation type="list" imeMode="halfAlpha" allowBlank="1" showInputMessage="1" showErrorMessage="1" error="リストから選択してください" sqref="Y314" xr:uid="{7E7865D7-FEA8-43FA-97DF-D28CC2315ABE}">
      <formula1>"○,　"</formula1>
    </dataValidation>
    <dataValidation type="list" imeMode="halfAlpha" allowBlank="1" showInputMessage="1" showErrorMessage="1" error="リストから選択してください" sqref="Y315" xr:uid="{D1681FC0-E56E-400E-8F4C-ACFE46225367}">
      <formula1>"○,　"</formula1>
    </dataValidation>
    <dataValidation type="list" imeMode="halfAlpha" allowBlank="1" showInputMessage="1" showErrorMessage="1" error="リストから選択してください" sqref="Y316" xr:uid="{200A31BB-5B24-48FA-B9CF-6573570A6E84}">
      <formula1>"○,　"</formula1>
    </dataValidation>
    <dataValidation type="list" imeMode="halfAlpha" allowBlank="1" showInputMessage="1" showErrorMessage="1" error="リストから選択してください" sqref="Y317" xr:uid="{38013B3F-BC23-48B9-91BB-89BFA1226BCE}">
      <formula1>"○,　"</formula1>
    </dataValidation>
    <dataValidation type="list" imeMode="halfAlpha" allowBlank="1" showInputMessage="1" showErrorMessage="1" error="リストから選択してください" sqref="Y318" xr:uid="{E296B76A-CFF9-49E8-84FC-C96DE04E77A2}">
      <formula1>"○,　"</formula1>
    </dataValidation>
    <dataValidation type="list" imeMode="halfAlpha" allowBlank="1" showInputMessage="1" showErrorMessage="1" error="リストから選択してください" sqref="Y319" xr:uid="{2D3B7A1E-7239-48AD-A97E-D0F84383D6BB}">
      <formula1>"○,　"</formula1>
    </dataValidation>
    <dataValidation type="list" imeMode="halfAlpha" allowBlank="1" showInputMessage="1" showErrorMessage="1" error="リストから選択してください" sqref="Y320" xr:uid="{0E678D43-28B1-472B-A235-275477061DC1}">
      <formula1>"○,　"</formula1>
    </dataValidation>
    <dataValidation type="list" imeMode="halfAlpha" allowBlank="1" showInputMessage="1" showErrorMessage="1" error="リストから選択してください" sqref="Y321" xr:uid="{781B9FF2-C9B5-4432-80BA-EEF28D880578}">
      <formula1>"○,　"</formula1>
    </dataValidation>
    <dataValidation type="list" imeMode="halfAlpha" allowBlank="1" showInputMessage="1" showErrorMessage="1" error="リストから選択してください" sqref="Y322" xr:uid="{AE9C0B02-0E6A-4357-937C-A62DFC77D44A}">
      <formula1>"○,　"</formula1>
    </dataValidation>
    <dataValidation type="list" imeMode="halfAlpha" allowBlank="1" showInputMessage="1" showErrorMessage="1" error="リストから選択してください" sqref="Y323" xr:uid="{6484E26B-D0BE-4600-BA59-39F9F67567F7}">
      <formula1>"○,　"</formula1>
    </dataValidation>
    <dataValidation type="list" imeMode="halfAlpha" allowBlank="1" showInputMessage="1" showErrorMessage="1" error="リストから選択してください" sqref="Y324" xr:uid="{AC73893E-C40F-41EE-98A1-CF74498855F8}">
      <formula1>"○,　"</formula1>
    </dataValidation>
    <dataValidation type="list" imeMode="halfAlpha" allowBlank="1" showInputMessage="1" showErrorMessage="1" error="リストから選択してください" sqref="Y325" xr:uid="{6C74707B-030C-4ADD-B9D9-AAFDCE0F3729}">
      <formula1>"○,　"</formula1>
    </dataValidation>
    <dataValidation type="list" imeMode="halfAlpha" allowBlank="1" showInputMessage="1" showErrorMessage="1" error="リストから選択してください" sqref="Y326" xr:uid="{017047AD-C0DC-4AA4-B1FE-67910001DE44}">
      <formula1>"○,　"</formula1>
    </dataValidation>
    <dataValidation type="list" imeMode="halfAlpha" allowBlank="1" showInputMessage="1" showErrorMessage="1" error="リストから選択してください" sqref="Y327" xr:uid="{991EA184-0931-4288-8AEE-A554E2B92C14}">
      <formula1>"○,　"</formula1>
    </dataValidation>
    <dataValidation type="list" imeMode="halfAlpha" allowBlank="1" showInputMessage="1" showErrorMessage="1" error="リストから選択してください" sqref="Y328" xr:uid="{190678B0-DF34-41B4-8440-909C0DACE3F7}">
      <formula1>"○,　"</formula1>
    </dataValidation>
    <dataValidation type="list" imeMode="halfAlpha" allowBlank="1" showInputMessage="1" showErrorMessage="1" error="リストから選択してください" sqref="Y329" xr:uid="{B051654F-05D8-491D-8AF6-7551DDDE2863}">
      <formula1>"○,　"</formula1>
    </dataValidation>
    <dataValidation type="list" imeMode="halfAlpha" allowBlank="1" showInputMessage="1" showErrorMessage="1" error="リストから選択してください" sqref="Y330" xr:uid="{3BB7134F-3018-4FA5-AA13-D8A5E0CA5D69}">
      <formula1>"○,　"</formula1>
    </dataValidation>
    <dataValidation type="list" imeMode="halfAlpha" allowBlank="1" showInputMessage="1" showErrorMessage="1" error="リストから選択してください" sqref="Y331" xr:uid="{8957BD40-835E-41E3-A896-A3A20F29AB5C}">
      <formula1>"○,　"</formula1>
    </dataValidation>
    <dataValidation type="list" imeMode="halfAlpha" allowBlank="1" showInputMessage="1" showErrorMessage="1" error="リストから選択してください" sqref="Y332" xr:uid="{5DD5A462-1B6F-45BB-B1E5-25D6880F3C63}">
      <formula1>"○,　"</formula1>
    </dataValidation>
    <dataValidation type="list" imeMode="halfAlpha" allowBlank="1" showInputMessage="1" showErrorMessage="1" error="リストから選択してください" sqref="Y333" xr:uid="{0B98DF37-4440-44D9-AA48-E6D320AA5CAB}">
      <formula1>"○,　"</formula1>
    </dataValidation>
    <dataValidation type="list" imeMode="halfAlpha" allowBlank="1" showInputMessage="1" showErrorMessage="1" error="リストから選択してください" sqref="Y334" xr:uid="{0B5AB739-2D84-40EA-BF85-BB5A6382DF0F}">
      <formula1>"○,　"</formula1>
    </dataValidation>
    <dataValidation type="list" imeMode="halfAlpha" allowBlank="1" showInputMessage="1" showErrorMessage="1" error="リストから選択してください" sqref="Y335" xr:uid="{3EDF3B58-D994-4F4B-8BB3-4BBAD0E5405C}">
      <formula1>"○,　"</formula1>
    </dataValidation>
    <dataValidation type="list" imeMode="halfAlpha" allowBlank="1" showInputMessage="1" showErrorMessage="1" error="リストから選択してください" sqref="Y336" xr:uid="{7E89878A-4FDC-4F3D-85CC-5E2907DB003B}">
      <formula1>"○,　"</formula1>
    </dataValidation>
    <dataValidation type="list" imeMode="halfAlpha" allowBlank="1" showInputMessage="1" showErrorMessage="1" error="リストから選択してください" sqref="Y337" xr:uid="{5971E158-66BA-4FCA-8CFC-4564C56BB7B4}">
      <formula1>"○,　"</formula1>
    </dataValidation>
    <dataValidation type="list" imeMode="halfAlpha" allowBlank="1" showInputMessage="1" showErrorMessage="1" error="リストから選択してください" sqref="Y338" xr:uid="{8D2D5E4A-18AD-4044-B8FA-CDEE5C4B1212}">
      <formula1>"○,　"</formula1>
    </dataValidation>
    <dataValidation type="list" imeMode="halfAlpha" allowBlank="1" showInputMessage="1" showErrorMessage="1" error="リストから選択してください" sqref="Y339" xr:uid="{A5A0AF93-49E6-45F4-A513-9F9F7C0B307B}">
      <formula1>"○,　"</formula1>
    </dataValidation>
    <dataValidation type="list" imeMode="halfAlpha" allowBlank="1" showInputMessage="1" showErrorMessage="1" error="リストから選択してください" sqref="Y340" xr:uid="{BA6DCF4F-AA67-4513-A837-06EEEC1FCA04}">
      <formula1>"○,　"</formula1>
    </dataValidation>
    <dataValidation type="list" imeMode="halfAlpha" allowBlank="1" showInputMessage="1" showErrorMessage="1" error="リストから選択してください" sqref="Y341" xr:uid="{04A68A73-894E-47FB-8DAB-069A7A27ACBD}">
      <formula1>"○,　"</formula1>
    </dataValidation>
    <dataValidation type="list" imeMode="halfAlpha" allowBlank="1" showInputMessage="1" showErrorMessage="1" error="リストから選択してください" sqref="Y342" xr:uid="{996826AC-0464-430A-B597-AD91A44F051B}">
      <formula1>"○,　"</formula1>
    </dataValidation>
    <dataValidation type="list" imeMode="halfAlpha" allowBlank="1" showInputMessage="1" showErrorMessage="1" error="リストから選択してください" sqref="Y343" xr:uid="{38C40552-20E7-44AB-8563-B5C5EF543C07}">
      <formula1>"○,　"</formula1>
    </dataValidation>
    <dataValidation type="list" imeMode="halfAlpha" allowBlank="1" showInputMessage="1" showErrorMessage="1" error="リストから選択してください" sqref="Y344" xr:uid="{55E13039-AF23-48AC-B614-D16A17FED1F2}">
      <formula1>"○,　"</formula1>
    </dataValidation>
    <dataValidation type="list" imeMode="halfAlpha" allowBlank="1" showInputMessage="1" showErrorMessage="1" error="リストから選択してください" sqref="Y345" xr:uid="{2FEA9265-99DD-404D-A2E8-CC97A3F60CD2}">
      <formula1>"○,　"</formula1>
    </dataValidation>
    <dataValidation type="list" imeMode="halfAlpha" allowBlank="1" showInputMessage="1" showErrorMessage="1" error="リストから選択してください" sqref="Y346" xr:uid="{D6F39730-68BF-4C40-849D-43E251BED1E6}">
      <formula1>"○,　"</formula1>
    </dataValidation>
    <dataValidation type="list" imeMode="halfAlpha" allowBlank="1" showInputMessage="1" showErrorMessage="1" error="リストから選択してください" sqref="Y347" xr:uid="{9EF9F13C-C5CE-4D71-B224-41BD274EB6D1}">
      <formula1>"○,　"</formula1>
    </dataValidation>
    <dataValidation type="list" imeMode="halfAlpha" allowBlank="1" showInputMessage="1" showErrorMessage="1" error="リストから選択してください" sqref="Y348" xr:uid="{707D13B2-543A-4785-B86D-742B6CF7F1BB}">
      <formula1>"○,　"</formula1>
    </dataValidation>
    <dataValidation type="list" imeMode="halfAlpha" allowBlank="1" showInputMessage="1" showErrorMessage="1" error="リストから選択してください" sqref="Y349" xr:uid="{8665E6E1-9D0C-48C4-A955-953E07D2F7C0}">
      <formula1>"○,　"</formula1>
    </dataValidation>
    <dataValidation type="list" imeMode="halfAlpha" allowBlank="1" showInputMessage="1" showErrorMessage="1" error="リストから選択してください" sqref="Y350" xr:uid="{5BD85BC0-55D9-4D46-8F9D-8F768B894A24}">
      <formula1>"○,　"</formula1>
    </dataValidation>
    <dataValidation type="list" imeMode="halfAlpha" allowBlank="1" showInputMessage="1" showErrorMessage="1" error="リストから選択してください" sqref="Y351" xr:uid="{F8A3A210-D338-4750-8B6D-CC0D50C04DA8}">
      <formula1>"○,　"</formula1>
    </dataValidation>
    <dataValidation type="list" imeMode="halfAlpha" allowBlank="1" showInputMessage="1" showErrorMessage="1" error="リストから選択してください" sqref="Y352" xr:uid="{B02AD881-F253-47CE-89A6-EE691EDA2F0B}">
      <formula1>"○,　"</formula1>
    </dataValidation>
    <dataValidation type="list" imeMode="halfAlpha" allowBlank="1" showInputMessage="1" showErrorMessage="1" error="リストから選択してください" sqref="Y353" xr:uid="{C0A2B327-AE07-4C52-A9CE-622EC10AC9D3}">
      <formula1>"○,　"</formula1>
    </dataValidation>
    <dataValidation type="list" imeMode="halfAlpha" allowBlank="1" showInputMessage="1" showErrorMessage="1" error="リストから選択してください" sqref="Y354" xr:uid="{6215FD3E-48F2-4AA6-AF73-EE5A09B1660D}">
      <formula1>"○,　"</formula1>
    </dataValidation>
    <dataValidation type="list" imeMode="halfAlpha" allowBlank="1" showInputMessage="1" showErrorMessage="1" error="リストから選択してください" sqref="Y355" xr:uid="{EB10AE75-A209-44B5-9DE8-7DF724463C76}">
      <formula1>"○,　"</formula1>
    </dataValidation>
    <dataValidation type="list" imeMode="halfAlpha" allowBlank="1" showInputMessage="1" showErrorMessage="1" error="リストから選択してください" sqref="Y356" xr:uid="{B70A8D2E-C02B-487F-AEEF-369B86782113}">
      <formula1>"○,　"</formula1>
    </dataValidation>
    <dataValidation type="list" imeMode="halfAlpha" allowBlank="1" showInputMessage="1" showErrorMessage="1" error="リストから選択してください" sqref="Y357" xr:uid="{4C17605D-FE37-42A8-8BD6-45725E74A3F1}">
      <formula1>"○,　"</formula1>
    </dataValidation>
    <dataValidation type="list" imeMode="halfAlpha" allowBlank="1" showInputMessage="1" showErrorMessage="1" error="リストから選択してください" sqref="Y358" xr:uid="{8855ACC3-F124-4FA8-A238-83E6499BF286}">
      <formula1>"○,　"</formula1>
    </dataValidation>
    <dataValidation type="list" imeMode="halfAlpha" allowBlank="1" showInputMessage="1" showErrorMessage="1" error="リストから選択してください" sqref="Y359" xr:uid="{F1CDE018-86E0-459E-9DF2-BC0F5D7F9DDA}">
      <formula1>"○,　"</formula1>
    </dataValidation>
    <dataValidation type="list" imeMode="halfAlpha" allowBlank="1" showInputMessage="1" showErrorMessage="1" error="リストから選択してください" sqref="Y360" xr:uid="{810726F9-57F0-44DC-B184-2BB7D72252FE}">
      <formula1>"○,　"</formula1>
    </dataValidation>
    <dataValidation type="list" imeMode="halfAlpha" allowBlank="1" showInputMessage="1" showErrorMessage="1" error="リストから選択してください" sqref="Y361" xr:uid="{E2A925E7-3C35-48FA-9E1D-8065E24A741E}">
      <formula1>"○,　"</formula1>
    </dataValidation>
    <dataValidation type="list" imeMode="halfAlpha" allowBlank="1" showInputMessage="1" showErrorMessage="1" error="リストから選択してください" sqref="Y362" xr:uid="{220DA0AD-CD42-4697-B5BE-DDA6041F0812}">
      <formula1>"○,　"</formula1>
    </dataValidation>
    <dataValidation type="list" imeMode="halfAlpha" allowBlank="1" showInputMessage="1" showErrorMessage="1" error="リストから選択してください" sqref="Y363" xr:uid="{B0D2AE44-82AF-4F60-9650-A433EC002E4B}">
      <formula1>"○,　"</formula1>
    </dataValidation>
    <dataValidation type="list" imeMode="halfAlpha" allowBlank="1" showInputMessage="1" showErrorMessage="1" error="リストから選択してください" sqref="Y364" xr:uid="{2CA8CC79-2096-4747-9E42-03ACDA2627F2}">
      <formula1>"○,　"</formula1>
    </dataValidation>
    <dataValidation type="list" imeMode="halfAlpha" allowBlank="1" showInputMessage="1" showErrorMessage="1" error="リストから選択してください" sqref="Y365" xr:uid="{3ADF6F89-0F46-46FA-AF28-31B6B1877BDE}">
      <formula1>"○,　"</formula1>
    </dataValidation>
    <dataValidation type="list" imeMode="halfAlpha" allowBlank="1" showInputMessage="1" showErrorMessage="1" error="リストから選択してください" sqref="Y366" xr:uid="{775759DA-17D1-4579-8F32-41BB8E32F262}">
      <formula1>"○,　"</formula1>
    </dataValidation>
    <dataValidation type="list" imeMode="halfAlpha" allowBlank="1" showInputMessage="1" showErrorMessage="1" error="リストから選択してください" sqref="Y367" xr:uid="{3ED62444-D351-4C6E-86CF-F9C8839BB515}">
      <formula1>"○,　"</formula1>
    </dataValidation>
    <dataValidation type="list" imeMode="halfAlpha" allowBlank="1" showInputMessage="1" showErrorMessage="1" error="リストから選択してください" sqref="Y368" xr:uid="{C84C44B4-49B3-45A6-8283-2DD2CB6ACDE4}">
      <formula1>"○,　"</formula1>
    </dataValidation>
    <dataValidation type="list" imeMode="halfAlpha" allowBlank="1" showInputMessage="1" showErrorMessage="1" error="リストから選択してください" sqref="Y369" xr:uid="{789FEB60-3608-47B5-99C9-A89B866D1321}">
      <formula1>"○,　"</formula1>
    </dataValidation>
    <dataValidation type="list" imeMode="halfAlpha" allowBlank="1" showInputMessage="1" showErrorMessage="1" error="リストから選択してください" sqref="Y370" xr:uid="{EF6B53E4-BB53-47C3-B02D-C9AF6929522B}">
      <formula1>"○,　"</formula1>
    </dataValidation>
    <dataValidation type="list" imeMode="halfAlpha" allowBlank="1" showInputMessage="1" showErrorMessage="1" error="リストから選択してください" sqref="Y371" xr:uid="{B67E7D05-E376-4DCE-85BB-7F3072E4879A}">
      <formula1>"○,　"</formula1>
    </dataValidation>
    <dataValidation type="list" imeMode="halfAlpha" allowBlank="1" showInputMessage="1" showErrorMessage="1" error="リストから選択してください" sqref="Y372" xr:uid="{332505E1-D1CA-4BD6-94AF-112779C9E144}">
      <formula1>"○,　"</formula1>
    </dataValidation>
    <dataValidation type="list" imeMode="halfAlpha" allowBlank="1" showInputMessage="1" showErrorMessage="1" error="リストから選択してください" sqref="Y373" xr:uid="{FEA26BF1-A272-40C2-8FAC-3248CBA85B46}">
      <formula1>"○,　"</formula1>
    </dataValidation>
    <dataValidation type="list" imeMode="halfAlpha" allowBlank="1" showInputMessage="1" showErrorMessage="1" error="リストから選択してください" sqref="Y374" xr:uid="{5BACA38A-6C58-44B9-A8F7-ECCA2423CC08}">
      <formula1>"○,　"</formula1>
    </dataValidation>
    <dataValidation type="list" imeMode="halfAlpha" allowBlank="1" showInputMessage="1" showErrorMessage="1" error="リストから選択してください" sqref="Y375" xr:uid="{B572172E-BD64-46A9-92B3-008DF2270312}">
      <formula1>"○,　"</formula1>
    </dataValidation>
    <dataValidation type="list" imeMode="halfAlpha" allowBlank="1" showInputMessage="1" showErrorMessage="1" error="リストから選択してください" sqref="Y376" xr:uid="{3CBF2D39-B8D2-404D-A185-B86F9DDB2894}">
      <formula1>"○,　"</formula1>
    </dataValidation>
    <dataValidation type="list" imeMode="halfAlpha" allowBlank="1" showInputMessage="1" showErrorMessage="1" error="リストから選択してください" sqref="Y377" xr:uid="{E2B83433-6000-479C-B4CF-81C17D16CBEB}">
      <formula1>"○,　"</formula1>
    </dataValidation>
    <dataValidation type="list" imeMode="halfAlpha" allowBlank="1" showInputMessage="1" showErrorMessage="1" error="リストから選択してください" sqref="Y378" xr:uid="{92AC3687-F195-408C-A985-2823C4330046}">
      <formula1>"○,　"</formula1>
    </dataValidation>
    <dataValidation type="list" imeMode="halfAlpha" allowBlank="1" showInputMessage="1" showErrorMessage="1" error="リストから選択してください" sqref="Y379" xr:uid="{777B9C2C-477B-449E-8C91-4744622E86F7}">
      <formula1>"○,　"</formula1>
    </dataValidation>
    <dataValidation type="list" imeMode="halfAlpha" allowBlank="1" showInputMessage="1" showErrorMessage="1" error="リストから選択してください" sqref="Y380" xr:uid="{95705E23-7CA9-49A6-B3CE-AE4770575B40}">
      <formula1>"○,　"</formula1>
    </dataValidation>
    <dataValidation type="list" imeMode="halfAlpha" allowBlank="1" showInputMessage="1" showErrorMessage="1" error="リストから選択してください" sqref="Y381" xr:uid="{9F4FA1FB-09DB-4857-8D6C-8647D833F277}">
      <formula1>"○,　"</formula1>
    </dataValidation>
    <dataValidation type="list" imeMode="halfAlpha" allowBlank="1" showInputMessage="1" showErrorMessage="1" error="リストから選択してください" sqref="Y382" xr:uid="{9631A0D9-1191-4D6D-8206-40314137C4C2}">
      <formula1>"○,　"</formula1>
    </dataValidation>
    <dataValidation type="list" imeMode="halfAlpha" allowBlank="1" showInputMessage="1" showErrorMessage="1" error="リストから選択してください" sqref="Y383" xr:uid="{A4BB798D-46A6-43FE-8BFB-F63A71CD5DC0}">
      <formula1>"○,　"</formula1>
    </dataValidation>
    <dataValidation type="list" imeMode="halfAlpha" allowBlank="1" showInputMessage="1" showErrorMessage="1" error="リストから選択してください" sqref="Y384" xr:uid="{458EFC81-03A3-4F91-9623-2E93E67209AC}">
      <formula1>"○,　"</formula1>
    </dataValidation>
    <dataValidation type="list" imeMode="halfAlpha" allowBlank="1" showInputMessage="1" showErrorMessage="1" error="リストから選択してください" sqref="Y385" xr:uid="{28A22782-9525-42E0-B132-5AF2BAF4F5B5}">
      <formula1>"○,　"</formula1>
    </dataValidation>
    <dataValidation type="list" imeMode="halfAlpha" allowBlank="1" showInputMessage="1" showErrorMessage="1" error="リストから選択してください" sqref="Y386" xr:uid="{6450373C-E0A6-4AB1-B259-38FC11E9701A}">
      <formula1>"○,　"</formula1>
    </dataValidation>
    <dataValidation type="list" imeMode="halfAlpha" allowBlank="1" showInputMessage="1" showErrorMessage="1" error="リストから選択してください" sqref="Y387" xr:uid="{0F60EA56-6347-4F50-A083-204DBFEE2B71}">
      <formula1>"○,　"</formula1>
    </dataValidation>
    <dataValidation type="list" imeMode="halfAlpha" allowBlank="1" showInputMessage="1" showErrorMessage="1" error="リストから選択してください" sqref="Y388" xr:uid="{5F1FFF9D-7F99-43DE-98F7-A5AD9F630818}">
      <formula1>"○,　"</formula1>
    </dataValidation>
    <dataValidation type="list" imeMode="halfAlpha" allowBlank="1" showInputMessage="1" showErrorMessage="1" error="リストから選択してください" sqref="F398:O398" xr:uid="{9B9A3BB8-D38E-47D7-A39E-22D2FE5F02CA}">
      <formula1>営業種目_物品</formula1>
    </dataValidation>
    <dataValidation type="whole" imeMode="halfAlpha" allowBlank="1" showInputMessage="1" showErrorMessage="1" error="有効な数字を入力してください。10兆円以上になる場合は、9,999,999,999と入力してください" sqref="P398:R398" xr:uid="{C367D39C-7FA2-4BCB-B7C8-4F9BADA3A7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98:U398" xr:uid="{914AF24B-4980-4D11-8C95-C086986B42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398:Y398" xr:uid="{82E7D2E6-02FC-4896-B91B-4E713F000040}">
      <formula1>-9999999999</formula1>
      <formula2>9999999999</formula2>
    </dataValidation>
    <dataValidation type="list" imeMode="halfAlpha" allowBlank="1" showInputMessage="1" showErrorMessage="1" error="リストから選択してください" sqref="F399:O399" xr:uid="{9E55EB6D-9723-4B7D-917D-6160AE37525F}">
      <formula1>営業種目_物品</formula1>
    </dataValidation>
    <dataValidation type="whole" imeMode="halfAlpha" allowBlank="1" showInputMessage="1" showErrorMessage="1" error="有効な数字を入力してください。10兆円以上になる場合は、9,999,999,999と入力してください" sqref="P399:R399" xr:uid="{6489DF87-F173-4724-8D19-66DB07CA84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99:U399" xr:uid="{54379373-9042-4B4F-899A-14644340B6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399:Y399" xr:uid="{47BA101B-2D88-4C0E-9C63-F466B3D0EE8A}">
      <formula1>-9999999999</formula1>
      <formula2>9999999999</formula2>
    </dataValidation>
    <dataValidation type="list" imeMode="halfAlpha" allowBlank="1" showInputMessage="1" showErrorMessage="1" error="リストから選択してください" sqref="F400:O400" xr:uid="{74A920B9-5866-4CB3-A3F5-A5B369C77A78}">
      <formula1>営業種目_物品</formula1>
    </dataValidation>
    <dataValidation type="whole" imeMode="halfAlpha" allowBlank="1" showInputMessage="1" showErrorMessage="1" error="有効な数字を入力してください。10兆円以上になる場合は、9,999,999,999と入力してください" sqref="P400:R400" xr:uid="{E93EED61-1AE1-4D9F-A841-F2D5B23CC3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0:U400" xr:uid="{DC88F592-07E2-4782-97E1-88859665F5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0:Y400" xr:uid="{6EE46125-33EA-45EA-A78E-2B9351CE6FD1}">
      <formula1>-9999999999</formula1>
      <formula2>9999999999</formula2>
    </dataValidation>
    <dataValidation type="list" imeMode="halfAlpha" allowBlank="1" showInputMessage="1" showErrorMessage="1" error="リストから選択してください" sqref="F401:O401" xr:uid="{11A5EA2A-AA00-4483-AE6D-508AAE29F1BC}">
      <formula1>営業種目_物品</formula1>
    </dataValidation>
    <dataValidation type="whole" imeMode="halfAlpha" allowBlank="1" showInputMessage="1" showErrorMessage="1" error="有効な数字を入力してください。10兆円以上になる場合は、9,999,999,999と入力してください" sqref="P401:R401" xr:uid="{D853E908-65E5-4105-BC94-691FA51C75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1:U401" xr:uid="{410FB5F2-2B59-472D-9B68-46E19B562A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1:Y401" xr:uid="{878BCA31-CE70-443B-AA99-465922836C18}">
      <formula1>-9999999999</formula1>
      <formula2>9999999999</formula2>
    </dataValidation>
    <dataValidation type="list" imeMode="halfAlpha" allowBlank="1" showInputMessage="1" showErrorMessage="1" error="リストから選択してください" sqref="F402:O402" xr:uid="{07FD3E8A-14AD-40A6-AC17-99F446A7EDD6}">
      <formula1>営業種目_物品</formula1>
    </dataValidation>
    <dataValidation type="whole" imeMode="halfAlpha" allowBlank="1" showInputMessage="1" showErrorMessage="1" error="有効な数字を入力してください。10兆円以上になる場合は、9,999,999,999と入力してください" sqref="P402:R402" xr:uid="{1F54C7C9-4090-4D96-8BB7-EBB01201BF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2:U402" xr:uid="{54E71E2E-CCF6-4B33-82C0-1D6493001D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2:Y402" xr:uid="{5577F583-79A8-4E95-B663-EEE94D5C7DAB}">
      <formula1>-9999999999</formula1>
      <formula2>9999999999</formula2>
    </dataValidation>
    <dataValidation type="list" imeMode="halfAlpha" allowBlank="1" showInputMessage="1" showErrorMessage="1" error="リストから選択してください" sqref="F403:O403" xr:uid="{34E9A420-3ADE-41EA-9A0F-E085307FBE55}">
      <formula1>営業種目_物品</formula1>
    </dataValidation>
    <dataValidation type="whole" imeMode="halfAlpha" allowBlank="1" showInputMessage="1" showErrorMessage="1" error="有効な数字を入力してください。10兆円以上になる場合は、9,999,999,999と入力してください" sqref="P403:R403" xr:uid="{C1626C69-5D60-454B-96F6-25AF11BD26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3:U403" xr:uid="{30529BA7-723B-4E4B-8544-922358244B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3:Y403" xr:uid="{E57DC0F2-78CC-4B27-82EF-68707D1A5F2F}">
      <formula1>-9999999999</formula1>
      <formula2>9999999999</formula2>
    </dataValidation>
    <dataValidation type="list" imeMode="halfAlpha" allowBlank="1" showInputMessage="1" showErrorMessage="1" error="リストから選択してください" sqref="F404:O404" xr:uid="{AFC1F439-025D-4B02-9695-E0E45CA52A18}">
      <formula1>営業種目_物品</formula1>
    </dataValidation>
    <dataValidation type="whole" imeMode="halfAlpha" allowBlank="1" showInputMessage="1" showErrorMessage="1" error="有効な数字を入力してください。10兆円以上になる場合は、9,999,999,999と入力してください" sqref="P404:R404" xr:uid="{9DE1A6BD-9282-449C-978F-E1B4A75735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4:U404" xr:uid="{42C5C31A-4B55-40DC-BE44-0CAA1F28DB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4:Y404" xr:uid="{B98C004B-1D0E-4E24-A186-280DF528D58A}">
      <formula1>-9999999999</formula1>
      <formula2>9999999999</formula2>
    </dataValidation>
    <dataValidation type="list" imeMode="halfAlpha" allowBlank="1" showInputMessage="1" showErrorMessage="1" error="リストから選択してください" sqref="F406:O406" xr:uid="{B6B2D39B-B61C-4AA7-93AD-602E3BB24579}">
      <formula1>営業種目_業務委託</formula1>
    </dataValidation>
    <dataValidation type="whole" imeMode="halfAlpha" allowBlank="1" showInputMessage="1" showErrorMessage="1" error="有効な数字を入力してください。10兆円以上になる場合は、9,999,999,999と入力してください" sqref="P406:R406" xr:uid="{76BFFFE6-72F4-41CE-8A3A-98A617FEEA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6:U406" xr:uid="{2CA47146-1366-4250-99E0-3879EFB89E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6:Y406" xr:uid="{7A5E65BF-0B52-4A17-9C8B-8F125F32A196}">
      <formula1>-9999999999</formula1>
      <formula2>9999999999</formula2>
    </dataValidation>
    <dataValidation type="list" imeMode="halfAlpha" allowBlank="1" showInputMessage="1" showErrorMessage="1" error="リストから選択してください" sqref="F407:O407" xr:uid="{93AD3A27-3107-4C95-A603-6963E2D3407A}">
      <formula1>営業種目_業務委託</formula1>
    </dataValidation>
    <dataValidation type="whole" imeMode="halfAlpha" allowBlank="1" showInputMessage="1" showErrorMessage="1" error="有効な数字を入力してください。10兆円以上になる場合は、9,999,999,999と入力してください" sqref="P407:R407" xr:uid="{3A6358F5-572F-4B75-835A-1A75CB6B22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7:U407" xr:uid="{E99D8219-869D-49C3-8550-503B90C7B6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7:Y407" xr:uid="{8BE17DC1-AA05-4229-A218-DD7E2155128F}">
      <formula1>-9999999999</formula1>
      <formula2>9999999999</formula2>
    </dataValidation>
    <dataValidation type="list" imeMode="halfAlpha" allowBlank="1" showInputMessage="1" showErrorMessage="1" error="リストから選択してください" sqref="F408:O408" xr:uid="{BBC41DE1-AC95-49C5-A368-3B0ABE2F6CB4}">
      <formula1>営業種目_業務委託</formula1>
    </dataValidation>
    <dataValidation type="whole" imeMode="halfAlpha" allowBlank="1" showInputMessage="1" showErrorMessage="1" error="有効な数字を入力してください。10兆円以上になる場合は、9,999,999,999と入力してください" sqref="P408:R408" xr:uid="{B75E8A92-5A9A-4FD3-A7E0-32BD957433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8:U408" xr:uid="{66F20986-ABC5-4AA7-AC33-A99FD00FC4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8:Y408" xr:uid="{3FF128F3-DB73-4CDD-86A0-2C00800458BE}">
      <formula1>-9999999999</formula1>
      <formula2>9999999999</formula2>
    </dataValidation>
    <dataValidation type="list" imeMode="halfAlpha" allowBlank="1" showInputMessage="1" showErrorMessage="1" error="リストから選択してください" sqref="F409:O409" xr:uid="{A3575012-748F-4765-815D-211E8E2D8C01}">
      <formula1>営業種目_業務委託</formula1>
    </dataValidation>
    <dataValidation type="whole" imeMode="halfAlpha" allowBlank="1" showInputMessage="1" showErrorMessage="1" error="有効な数字を入力してください。10兆円以上になる場合は、9,999,999,999と入力してください" sqref="P409:R409" xr:uid="{13E9BEC1-B248-4CD7-874A-1261FCB131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09:U409" xr:uid="{5584B750-B2E0-4A4C-B180-6422C371E3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09:Y409" xr:uid="{F26B043C-8D36-4E79-AFA9-00CE00B49482}">
      <formula1>-9999999999</formula1>
      <formula2>9999999999</formula2>
    </dataValidation>
    <dataValidation type="list" imeMode="halfAlpha" allowBlank="1" showInputMessage="1" showErrorMessage="1" error="リストから選択してください" sqref="F410:O410" xr:uid="{7C5338BB-C389-4E8E-A61C-04BE1DC98708}">
      <formula1>営業種目_業務委託</formula1>
    </dataValidation>
    <dataValidation type="whole" imeMode="halfAlpha" allowBlank="1" showInputMessage="1" showErrorMessage="1" error="有効な数字を入力してください。10兆円以上になる場合は、9,999,999,999と入力してください" sqref="P410:R410" xr:uid="{F4953F2F-3E0E-4C09-8153-39C0D95BA1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10:U410" xr:uid="{A7BB81A8-09CC-4CE7-A382-411319C71E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10:Y410" xr:uid="{851967AA-C889-4A5F-A005-B78A2EDA93AD}">
      <formula1>-9999999999</formula1>
      <formula2>9999999999</formula2>
    </dataValidation>
    <dataValidation type="list" imeMode="halfAlpha" allowBlank="1" showInputMessage="1" showErrorMessage="1" error="リストから選択してください" sqref="F411:O411" xr:uid="{4359CE46-156E-4BCB-99F2-852DA5B71646}">
      <formula1>営業種目_業務委託</formula1>
    </dataValidation>
    <dataValidation type="whole" imeMode="halfAlpha" allowBlank="1" showInputMessage="1" showErrorMessage="1" error="有効な数字を入力してください。10兆円以上になる場合は、9,999,999,999と入力してください" sqref="P411:R411" xr:uid="{F44ACCBA-0030-444D-B206-6EF1C8D98E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11:U411" xr:uid="{5ED8DA8F-8374-41C2-A7A2-2B0A379A92F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11:Y411" xr:uid="{0B732D79-D114-4007-ACD0-56005BC5279C}">
      <formula1>-9999999999</formula1>
      <formula2>9999999999</formula2>
    </dataValidation>
    <dataValidation type="list" imeMode="halfAlpha" allowBlank="1" showInputMessage="1" showErrorMessage="1" error="リストから選択してください" sqref="F412:O412" xr:uid="{683A1396-682C-4F3F-B681-F0DEFB2748A7}">
      <formula1>営業種目_業務委託</formula1>
    </dataValidation>
    <dataValidation type="whole" imeMode="halfAlpha" allowBlank="1" showInputMessage="1" showErrorMessage="1" error="有効な数字を入力してください。10兆円以上になる場合は、9,999,999,999と入力してください" sqref="P412:R412" xr:uid="{A52214CF-3284-4DD5-8485-9873A14A4BA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412:U412" xr:uid="{43E5F589-3CFE-4F10-9AFF-6794602EB9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412:Y412" xr:uid="{80AFA1AF-4D0A-412C-9FD3-29B9889F66F6}">
      <formula1>-9999999999</formula1>
      <formula2>9999999999</formula2>
    </dataValidation>
    <dataValidation type="date" imeMode="halfAlpha" allowBlank="1" showInputMessage="1" showErrorMessage="1" error="有効な日付を入力してください" sqref="M423:O423" xr:uid="{6EAAB7E8-6411-4FF9-BBC5-EC8698FC9861}">
      <formula1>92</formula1>
      <formula2>73415</formula2>
    </dataValidation>
    <dataValidation type="date" imeMode="halfAlpha" allowBlank="1" showInputMessage="1" showErrorMessage="1" error="有効な日付を入力してください" sqref="Q423:R423" xr:uid="{0D6309C6-D3BD-4069-9897-7ECB8D13AA81}">
      <formula1>92</formula1>
      <formula2>73415</formula2>
    </dataValidation>
    <dataValidation type="date" imeMode="halfAlpha" allowBlank="1" showInputMessage="1" showErrorMessage="1" error="有効な日付を入力してください" sqref="M424:O424" xr:uid="{3F1D1562-2927-40FA-9D62-2F57DDA0E9C8}">
      <formula1>92</formula1>
      <formula2>73415</formula2>
    </dataValidation>
    <dataValidation type="date" imeMode="halfAlpha" allowBlank="1" showInputMessage="1" showErrorMessage="1" error="有効な日付を入力してください" sqref="Q424:R424" xr:uid="{09BE781B-C290-45AC-A75B-8923DC16FD49}">
      <formula1>92</formula1>
      <formula2>73415</formula2>
    </dataValidation>
    <dataValidation type="date" imeMode="halfAlpha" allowBlank="1" showInputMessage="1" showErrorMessage="1" error="有効な日付を入力してください" sqref="M425:O425" xr:uid="{BC1EA46C-0029-4B73-A8CA-92DE3F8F5278}">
      <formula1>92</formula1>
      <formula2>73415</formula2>
    </dataValidation>
    <dataValidation type="date" imeMode="halfAlpha" allowBlank="1" showInputMessage="1" showErrorMessage="1" error="有効な日付を入力してください" sqref="Q425:R425" xr:uid="{17931D5E-2028-486A-BC62-5EE32D6874EA}">
      <formula1>92</formula1>
      <formula2>73415</formula2>
    </dataValidation>
    <dataValidation type="date" imeMode="halfAlpha" allowBlank="1" showInputMessage="1" showErrorMessage="1" error="有効な日付を入力してください" sqref="M426:O426" xr:uid="{EF9CD370-1851-4858-80F3-837E0DC05CC6}">
      <formula1>92</formula1>
      <formula2>73415</formula2>
    </dataValidation>
    <dataValidation type="date" imeMode="halfAlpha" allowBlank="1" showInputMessage="1" showErrorMessage="1" error="有効な日付を入力してください" sqref="Q426:R426" xr:uid="{E41EF02D-E55B-4457-B0BF-2F7DB622169F}">
      <formula1>92</formula1>
      <formula2>73415</formula2>
    </dataValidation>
    <dataValidation type="date" imeMode="halfAlpha" allowBlank="1" showInputMessage="1" showErrorMessage="1" error="有効な日付を入力してください" sqref="M427:O427" xr:uid="{6A53DEF3-C7F2-4D83-A2E7-1DBA8A2FDA90}">
      <formula1>92</formula1>
      <formula2>73415</formula2>
    </dataValidation>
    <dataValidation type="date" imeMode="halfAlpha" allowBlank="1" showInputMessage="1" showErrorMessage="1" error="有効な日付を入力してください" sqref="Q427:R427" xr:uid="{70908EF8-C170-4FA6-BD0B-EE57F965DF7A}">
      <formula1>92</formula1>
      <formula2>73415</formula2>
    </dataValidation>
    <dataValidation type="date" imeMode="halfAlpha" allowBlank="1" showInputMessage="1" showErrorMessage="1" error="有効な日付を入力してください" sqref="M428:O428" xr:uid="{5060910C-AF82-4AA3-BC9C-8ED9A013FE23}">
      <formula1>92</formula1>
      <formula2>73415</formula2>
    </dataValidation>
    <dataValidation type="date" imeMode="halfAlpha" allowBlank="1" showInputMessage="1" showErrorMessage="1" error="有効な日付を入力してください" sqref="Q428:R428" xr:uid="{60D3B6C7-5FB4-453A-8D30-85DBE7CF367D}">
      <formula1>92</formula1>
      <formula2>73415</formula2>
    </dataValidation>
    <dataValidation type="date" imeMode="halfAlpha" allowBlank="1" showInputMessage="1" showErrorMessage="1" error="有効な日付を入力してください" sqref="M429:O429" xr:uid="{0B8EFA3A-A3DE-495E-BA1D-BC9DF6AFFD9D}">
      <formula1>92</formula1>
      <formula2>73415</formula2>
    </dataValidation>
    <dataValidation type="date" imeMode="halfAlpha" allowBlank="1" showInputMessage="1" showErrorMessage="1" error="有効な日付を入力してください" sqref="Q429:R429" xr:uid="{61D7A6B6-0490-4E42-B140-DC2DE47F8570}">
      <formula1>92</formula1>
      <formula2>73415</formula2>
    </dataValidation>
    <dataValidation type="date" imeMode="halfAlpha" allowBlank="1" showInputMessage="1" showErrorMessage="1" error="有効な日付を入力してください" sqref="M430:O430" xr:uid="{CBAA6990-609B-4CF3-9084-CB345E8A0E84}">
      <formula1>92</formula1>
      <formula2>73415</formula2>
    </dataValidation>
    <dataValidation type="date" imeMode="halfAlpha" allowBlank="1" showInputMessage="1" showErrorMessage="1" error="有効な日付を入力してください" sqref="Q430:R430" xr:uid="{E2FF67F0-C0AC-4DEB-BE24-AE47EE21D16B}">
      <formula1>92</formula1>
      <formula2>73415</formula2>
    </dataValidation>
    <dataValidation type="date" imeMode="halfAlpha" allowBlank="1" showInputMessage="1" showErrorMessage="1" error="有効な日付を入力してください" sqref="M431:O431" xr:uid="{5AE37548-661B-491B-8045-13F9A496BCB2}">
      <formula1>92</formula1>
      <formula2>73415</formula2>
    </dataValidation>
    <dataValidation type="date" imeMode="halfAlpha" allowBlank="1" showInputMessage="1" showErrorMessage="1" error="有効な日付を入力してください" sqref="Q431:R431" xr:uid="{8ECBDF4F-292F-4B88-BC71-A9E36DED8FF8}">
      <formula1>92</formula1>
      <formula2>73415</formula2>
    </dataValidation>
    <dataValidation type="date" imeMode="halfAlpha" allowBlank="1" showInputMessage="1" showErrorMessage="1" error="有効な日付を入力してください" sqref="M432:O432" xr:uid="{080EFC6A-FA58-4AF8-8138-707D7624651E}">
      <formula1>92</formula1>
      <formula2>73415</formula2>
    </dataValidation>
    <dataValidation type="date" imeMode="halfAlpha" allowBlank="1" showInputMessage="1" showErrorMessage="1" error="有効な日付を入力してください" sqref="Q432:R432" xr:uid="{7544072D-4565-45CE-AD1E-1E281C3CA49C}">
      <formula1>92</formula1>
      <formula2>73415</formula2>
    </dataValidation>
    <dataValidation type="list" imeMode="halfAlpha" allowBlank="1" showInputMessage="1" showErrorMessage="1" error="リストから選択してください" sqref="D441:G441" xr:uid="{8CC29C2F-6A19-49BF-AE0D-69F272A5CEEB}">
      <formula1>営業種目_業務経歴</formula1>
    </dataValidation>
    <dataValidation type="date" imeMode="halfAlpha" allowBlank="1" showInputMessage="1" showErrorMessage="1" error="有効な日付を入力してください" sqref="H441:J441" xr:uid="{90E8E88D-CE90-4ECF-96A5-5B2B8CF8B1D6}">
      <formula1>92</formula1>
      <formula2>73415</formula2>
    </dataValidation>
    <dataValidation type="whole" imeMode="halfAlpha" allowBlank="1" showInputMessage="1" showErrorMessage="1" error="有効な数字を入力してください。10兆円以上になる場合は、9,999,999,999と入力してください" sqref="U441:W441" xr:uid="{880CF52B-8CA9-4D4B-9160-020EB5DB30DE}">
      <formula1>-9999999999</formula1>
      <formula2>9999999999</formula2>
    </dataValidation>
    <dataValidation type="list" imeMode="halfAlpha" allowBlank="1" showInputMessage="1" showErrorMessage="1" error="リストから選択してください" sqref="X441:Y441" xr:uid="{E017EDD8-7135-4167-8677-BF12770C7F03}">
      <formula1>"完了,未了,　"</formula1>
    </dataValidation>
    <dataValidation type="list" imeMode="halfAlpha" allowBlank="1" showInputMessage="1" showErrorMessage="1" error="リストから選択してください" sqref="D442:G442" xr:uid="{07BC63E2-E61B-41B4-A5B4-BE8E9D745C2A}">
      <formula1>営業種目_業務経歴</formula1>
    </dataValidation>
    <dataValidation type="date" imeMode="halfAlpha" allowBlank="1" showInputMessage="1" showErrorMessage="1" error="有効な日付を入力してください" sqref="H442:J442" xr:uid="{2083D331-25F3-4BC0-9A66-9BCF7F90CFB4}">
      <formula1>92</formula1>
      <formula2>73415</formula2>
    </dataValidation>
    <dataValidation type="whole" imeMode="halfAlpha" allowBlank="1" showInputMessage="1" showErrorMessage="1" error="有効な数字を入力してください。10兆円以上になる場合は、9,999,999,999と入力してください" sqref="U442:W442" xr:uid="{504D6A19-6CA3-44D9-B156-E18CF7C694B4}">
      <formula1>-9999999999</formula1>
      <formula2>9999999999</formula2>
    </dataValidation>
    <dataValidation type="list" imeMode="halfAlpha" allowBlank="1" showInputMessage="1" showErrorMessage="1" error="リストから選択してください" sqref="X442:Y442" xr:uid="{1E7C1D2C-8A8A-4F68-834B-82A70EC8FB4F}">
      <formula1>"完了,未了,　"</formula1>
    </dataValidation>
    <dataValidation type="list" imeMode="halfAlpha" allowBlank="1" showInputMessage="1" showErrorMessage="1" error="リストから選択してください" sqref="D443:G443" xr:uid="{289D0AF6-5675-49E7-AB64-524F0EDEE475}">
      <formula1>営業種目_業務経歴</formula1>
    </dataValidation>
    <dataValidation type="date" imeMode="halfAlpha" allowBlank="1" showInputMessage="1" showErrorMessage="1" error="有効な日付を入力してください" sqref="H443:J443" xr:uid="{FD0943B2-90C0-4F42-B17D-810B07C6436B}">
      <formula1>92</formula1>
      <formula2>73415</formula2>
    </dataValidation>
    <dataValidation type="whole" imeMode="halfAlpha" allowBlank="1" showInputMessage="1" showErrorMessage="1" error="有効な数字を入力してください。10兆円以上になる場合は、9,999,999,999と入力してください" sqref="U443:W443" xr:uid="{6117FF79-E5F7-4760-BA43-8C236F533256}">
      <formula1>-9999999999</formula1>
      <formula2>9999999999</formula2>
    </dataValidation>
    <dataValidation type="list" imeMode="halfAlpha" allowBlank="1" showInputMessage="1" showErrorMessage="1" error="リストから選択してください" sqref="X443:Y443" xr:uid="{F37E749D-18D5-4250-9082-E0DC7E29A845}">
      <formula1>"完了,未了,　"</formula1>
    </dataValidation>
    <dataValidation type="list" imeMode="halfAlpha" allowBlank="1" showInputMessage="1" showErrorMessage="1" error="リストから選択してください" sqref="D444:G444" xr:uid="{81C50760-3C6F-4DE6-A6E2-58BE81F39663}">
      <formula1>営業種目_業務経歴</formula1>
    </dataValidation>
    <dataValidation type="date" imeMode="halfAlpha" allowBlank="1" showInputMessage="1" showErrorMessage="1" error="有効な日付を入力してください" sqref="H444:J444" xr:uid="{D2A13C4D-F002-4468-A77B-0ED673707274}">
      <formula1>92</formula1>
      <formula2>73415</formula2>
    </dataValidation>
    <dataValidation type="whole" imeMode="halfAlpha" allowBlank="1" showInputMessage="1" showErrorMessage="1" error="有効な数字を入力してください。10兆円以上になる場合は、9,999,999,999と入力してください" sqref="U444:W444" xr:uid="{560B3EFC-E372-42CA-94D0-430141F080E6}">
      <formula1>-9999999999</formula1>
      <formula2>9999999999</formula2>
    </dataValidation>
    <dataValidation type="list" imeMode="halfAlpha" allowBlank="1" showInputMessage="1" showErrorMessage="1" error="リストから選択してください" sqref="X444:Y444" xr:uid="{E86EA39E-5AAF-4C36-A27D-9F9C7AFA1D4E}">
      <formula1>"完了,未了,　"</formula1>
    </dataValidation>
    <dataValidation type="list" imeMode="halfAlpha" allowBlank="1" showInputMessage="1" showErrorMessage="1" error="リストから選択してください" sqref="D445:G445" xr:uid="{C903C6AB-2088-4E4F-A620-BFD60180A8AA}">
      <formula1>営業種目_業務経歴</formula1>
    </dataValidation>
    <dataValidation type="date" imeMode="halfAlpha" allowBlank="1" showInputMessage="1" showErrorMessage="1" error="有効な日付を入力してください" sqref="H445:J445" xr:uid="{914FBFA6-3C91-449A-B6ED-4BE7FB1A61C8}">
      <formula1>92</formula1>
      <formula2>73415</formula2>
    </dataValidation>
    <dataValidation type="whole" imeMode="halfAlpha" allowBlank="1" showInputMessage="1" showErrorMessage="1" error="有効な数字を入力してください。10兆円以上になる場合は、9,999,999,999と入力してください" sqref="U445:W445" xr:uid="{3BB6DF3D-F1CC-470B-8BDB-E377FE48E3FE}">
      <formula1>-9999999999</formula1>
      <formula2>9999999999</formula2>
    </dataValidation>
    <dataValidation type="list" imeMode="halfAlpha" allowBlank="1" showInputMessage="1" showErrorMessage="1" error="リストから選択してください" sqref="X445:Y445" xr:uid="{1F8217FD-5841-44B3-96BC-8356B9C6051F}">
      <formula1>"完了,未了,　"</formula1>
    </dataValidation>
    <dataValidation type="list" imeMode="halfAlpha" allowBlank="1" showInputMessage="1" showErrorMessage="1" error="リストから選択してください" sqref="D446:G446" xr:uid="{5DD7F90E-6F9C-4A54-AD50-BCA180C512CF}">
      <formula1>営業種目_業務経歴</formula1>
    </dataValidation>
    <dataValidation type="date" imeMode="halfAlpha" allowBlank="1" showInputMessage="1" showErrorMessage="1" error="有効な日付を入力してください" sqref="H446:J446" xr:uid="{741F917C-1B9E-4098-91DC-D204F92BE767}">
      <formula1>92</formula1>
      <formula2>73415</formula2>
    </dataValidation>
    <dataValidation type="whole" imeMode="halfAlpha" allowBlank="1" showInputMessage="1" showErrorMessage="1" error="有効な数字を入力してください。10兆円以上になる場合は、9,999,999,999と入力してください" sqref="U446:W446" xr:uid="{433C6A2A-C071-4311-9322-5A9ECBB5568F}">
      <formula1>-9999999999</formula1>
      <formula2>9999999999</formula2>
    </dataValidation>
    <dataValidation type="list" imeMode="halfAlpha" allowBlank="1" showInputMessage="1" showErrorMessage="1" error="リストから選択してください" sqref="X446:Y446" xr:uid="{DF62F367-54DB-4435-A7F0-C3B2FEB9FA8C}">
      <formula1>"完了,未了,　"</formula1>
    </dataValidation>
    <dataValidation type="list" imeMode="halfAlpha" allowBlank="1" showInputMessage="1" showErrorMessage="1" error="リストから選択してください" sqref="D447:G447" xr:uid="{8967FF7B-F00F-4A08-AC68-59A28EF615E2}">
      <formula1>営業種目_業務経歴</formula1>
    </dataValidation>
    <dataValidation type="date" imeMode="halfAlpha" allowBlank="1" showInputMessage="1" showErrorMessage="1" error="有効な日付を入力してください" sqref="H447:J447" xr:uid="{3468DE7E-621E-49FA-B394-EF9053CA8849}">
      <formula1>92</formula1>
      <formula2>73415</formula2>
    </dataValidation>
    <dataValidation type="whole" imeMode="halfAlpha" allowBlank="1" showInputMessage="1" showErrorMessage="1" error="有効な数字を入力してください。10兆円以上になる場合は、9,999,999,999と入力してください" sqref="U447:W447" xr:uid="{4A1D1531-47D3-4B3F-A6F1-83C293BF3F66}">
      <formula1>-9999999999</formula1>
      <formula2>9999999999</formula2>
    </dataValidation>
    <dataValidation type="list" imeMode="halfAlpha" allowBlank="1" showInputMessage="1" showErrorMessage="1" error="リストから選択してください" sqref="X447:Y447" xr:uid="{E8289EB7-293A-40EB-8421-0C0BD0035A17}">
      <formula1>"完了,未了,　"</formula1>
    </dataValidation>
    <dataValidation type="list" imeMode="halfAlpha" allowBlank="1" showInputMessage="1" showErrorMessage="1" error="リストから選択してください" sqref="D448:G448" xr:uid="{83FFC9DC-D814-4F24-98E8-0EAA71EA40E8}">
      <formula1>営業種目_業務経歴</formula1>
    </dataValidation>
    <dataValidation type="date" imeMode="halfAlpha" allowBlank="1" showInputMessage="1" showErrorMessage="1" error="有効な日付を入力してください" sqref="H448:J448" xr:uid="{7B36F9B8-FDEC-47B4-BE44-198AABDC107E}">
      <formula1>92</formula1>
      <formula2>73415</formula2>
    </dataValidation>
    <dataValidation type="whole" imeMode="halfAlpha" allowBlank="1" showInputMessage="1" showErrorMessage="1" error="有効な数字を入力してください。10兆円以上になる場合は、9,999,999,999と入力してください" sqref="U448:W448" xr:uid="{A423ED00-4285-4F2E-96BC-3C3CCFFC02E0}">
      <formula1>-9999999999</formula1>
      <formula2>9999999999</formula2>
    </dataValidation>
    <dataValidation type="list" imeMode="halfAlpha" allowBlank="1" showInputMessage="1" showErrorMessage="1" error="リストから選択してください" sqref="X448:Y448" xr:uid="{D3DA9173-589C-48C4-8DE0-4B2FE5EAFA1E}">
      <formula1>"完了,未了,　"</formula1>
    </dataValidation>
    <dataValidation type="list" imeMode="halfAlpha" allowBlank="1" showInputMessage="1" showErrorMessage="1" error="リストから選択してください" sqref="D449:G449" xr:uid="{99F63B38-AE8E-4700-AB7A-2EF74E3F0297}">
      <formula1>営業種目_業務経歴</formula1>
    </dataValidation>
    <dataValidation type="date" imeMode="halfAlpha" allowBlank="1" showInputMessage="1" showErrorMessage="1" error="有効な日付を入力してください" sqref="H449:J449" xr:uid="{6C298EAA-5FBF-4346-9A7D-6E0B21E9A9BE}">
      <formula1>92</formula1>
      <formula2>73415</formula2>
    </dataValidation>
    <dataValidation type="whole" imeMode="halfAlpha" allowBlank="1" showInputMessage="1" showErrorMessage="1" error="有効な数字を入力してください。10兆円以上になる場合は、9,999,999,999と入力してください" sqref="U449:W449" xr:uid="{40410DC5-8C54-432A-92D1-1863E794CF62}">
      <formula1>-9999999999</formula1>
      <formula2>9999999999</formula2>
    </dataValidation>
    <dataValidation type="list" imeMode="halfAlpha" allowBlank="1" showInputMessage="1" showErrorMessage="1" error="リストから選択してください" sqref="X449:Y449" xr:uid="{7E4B9337-28A8-48BF-B6F4-428D826EA955}">
      <formula1>"完了,未了,　"</formula1>
    </dataValidation>
    <dataValidation type="list" imeMode="halfAlpha" allowBlank="1" showInputMessage="1" showErrorMessage="1" error="リストから選択してください" sqref="D450:G450" xr:uid="{CD2C2B29-D733-469B-8CF7-7E34CB2A4282}">
      <formula1>営業種目_業務経歴</formula1>
    </dataValidation>
    <dataValidation type="date" imeMode="halfAlpha" allowBlank="1" showInputMessage="1" showErrorMessage="1" error="有効な日付を入力してください" sqref="H450:J450" xr:uid="{878BB6AC-C786-4D1F-876F-71DF7B3902E5}">
      <formula1>92</formula1>
      <formula2>73415</formula2>
    </dataValidation>
    <dataValidation type="whole" imeMode="halfAlpha" allowBlank="1" showInputMessage="1" showErrorMessage="1" error="有効な数字を入力してください。10兆円以上になる場合は、9,999,999,999と入力してください" sqref="U450:W450" xr:uid="{52401D89-BCEC-4336-9254-5B649C8DF8D6}">
      <formula1>-9999999999</formula1>
      <formula2>9999999999</formula2>
    </dataValidation>
    <dataValidation type="list" imeMode="halfAlpha" allowBlank="1" showInputMessage="1" showErrorMessage="1" error="リストから選択してください" sqref="X450:Y450" xr:uid="{FE342475-8431-49FA-BE8C-236C1032A382}">
      <formula1>"完了,未了,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82"/>
  <sheetViews>
    <sheetView zoomScaleNormal="100" workbookViewId="0"/>
  </sheetViews>
  <sheetFormatPr defaultColWidth="9" defaultRowHeight="13.5" x14ac:dyDescent="0.15"/>
  <cols>
    <col min="1" max="16384" width="9" style="148"/>
  </cols>
  <sheetData>
    <row r="1" spans="1:1" x14ac:dyDescent="0.15">
      <c r="A1" s="14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8" t="str">
        <f>"@神奈川県@和歌山県@鹿児島県@"</f>
        <v>@神奈川県@和歌山県@鹿児島県@</v>
      </c>
    </row>
    <row r="3" spans="1:1" x14ac:dyDescent="0.15">
      <c r="A3" s="148" t="s">
        <v>68</v>
      </c>
    </row>
    <row r="4" spans="1:1" x14ac:dyDescent="0.15">
      <c r="A4" s="148" t="s">
        <v>69</v>
      </c>
    </row>
    <row r="6" spans="1:1" x14ac:dyDescent="0.15">
      <c r="A6" s="148" t="s">
        <v>453</v>
      </c>
    </row>
    <row r="7" spans="1:1" x14ac:dyDescent="0.15">
      <c r="A7" s="148" t="s">
        <v>454</v>
      </c>
    </row>
    <row r="8" spans="1:1" x14ac:dyDescent="0.15">
      <c r="A8" s="148" t="s">
        <v>455</v>
      </c>
    </row>
    <row r="9" spans="1:1" x14ac:dyDescent="0.15">
      <c r="A9" s="148" t="s">
        <v>456</v>
      </c>
    </row>
    <row r="10" spans="1:1" x14ac:dyDescent="0.15">
      <c r="A10" s="148" t="s">
        <v>457</v>
      </c>
    </row>
    <row r="11" spans="1:1" x14ac:dyDescent="0.15">
      <c r="A11" s="148" t="s">
        <v>458</v>
      </c>
    </row>
    <row r="12" spans="1:1" x14ac:dyDescent="0.15">
      <c r="A12" s="148" t="s">
        <v>459</v>
      </c>
    </row>
    <row r="13" spans="1:1" x14ac:dyDescent="0.15">
      <c r="A13" s="148" t="s">
        <v>460</v>
      </c>
    </row>
    <row r="14" spans="1:1" x14ac:dyDescent="0.15">
      <c r="A14" s="148" t="s">
        <v>461</v>
      </c>
    </row>
    <row r="15" spans="1:1" x14ac:dyDescent="0.15">
      <c r="A15" s="148" t="s">
        <v>462</v>
      </c>
    </row>
    <row r="16" spans="1:1" x14ac:dyDescent="0.15">
      <c r="A16" s="148" t="s">
        <v>463</v>
      </c>
    </row>
    <row r="17" spans="1:1" x14ac:dyDescent="0.15">
      <c r="A17" s="148" t="s">
        <v>464</v>
      </c>
    </row>
    <row r="18" spans="1:1" x14ac:dyDescent="0.15">
      <c r="A18" s="148" t="s">
        <v>465</v>
      </c>
    </row>
    <row r="19" spans="1:1" x14ac:dyDescent="0.15">
      <c r="A19" s="148" t="s">
        <v>466</v>
      </c>
    </row>
    <row r="20" spans="1:1" x14ac:dyDescent="0.15">
      <c r="A20" s="148" t="s">
        <v>467</v>
      </c>
    </row>
    <row r="21" spans="1:1" x14ac:dyDescent="0.15">
      <c r="A21" s="148" t="s">
        <v>468</v>
      </c>
    </row>
    <row r="22" spans="1:1" x14ac:dyDescent="0.15">
      <c r="A22" s="148" t="s">
        <v>469</v>
      </c>
    </row>
    <row r="23" spans="1:1" x14ac:dyDescent="0.15">
      <c r="A23" s="148" t="s">
        <v>470</v>
      </c>
    </row>
    <row r="24" spans="1:1" x14ac:dyDescent="0.15">
      <c r="A24" s="148" t="s">
        <v>471</v>
      </c>
    </row>
    <row r="25" spans="1:1" x14ac:dyDescent="0.15">
      <c r="A25" s="148" t="s">
        <v>472</v>
      </c>
    </row>
    <row r="26" spans="1:1" x14ac:dyDescent="0.15">
      <c r="A26" s="148" t="s">
        <v>501</v>
      </c>
    </row>
    <row r="28" spans="1:1" x14ac:dyDescent="0.15">
      <c r="A28" s="148" t="s">
        <v>473</v>
      </c>
    </row>
    <row r="29" spans="1:1" x14ac:dyDescent="0.15">
      <c r="A29" s="148" t="s">
        <v>474</v>
      </c>
    </row>
    <row r="30" spans="1:1" x14ac:dyDescent="0.15">
      <c r="A30" s="148" t="s">
        <v>475</v>
      </c>
    </row>
    <row r="31" spans="1:1" x14ac:dyDescent="0.15">
      <c r="A31" s="148" t="s">
        <v>476</v>
      </c>
    </row>
    <row r="32" spans="1:1" x14ac:dyDescent="0.15">
      <c r="A32" s="148" t="s">
        <v>477</v>
      </c>
    </row>
    <row r="33" spans="1:1" x14ac:dyDescent="0.15">
      <c r="A33" s="148" t="s">
        <v>478</v>
      </c>
    </row>
    <row r="34" spans="1:1" x14ac:dyDescent="0.15">
      <c r="A34" s="148" t="s">
        <v>479</v>
      </c>
    </row>
    <row r="35" spans="1:1" x14ac:dyDescent="0.15">
      <c r="A35" s="148" t="s">
        <v>480</v>
      </c>
    </row>
    <row r="36" spans="1:1" x14ac:dyDescent="0.15">
      <c r="A36" s="148" t="s">
        <v>481</v>
      </c>
    </row>
    <row r="37" spans="1:1" x14ac:dyDescent="0.15">
      <c r="A37" s="148" t="s">
        <v>482</v>
      </c>
    </row>
    <row r="38" spans="1:1" x14ac:dyDescent="0.15">
      <c r="A38" s="148" t="s">
        <v>483</v>
      </c>
    </row>
    <row r="39" spans="1:1" x14ac:dyDescent="0.15">
      <c r="A39" s="148" t="s">
        <v>484</v>
      </c>
    </row>
    <row r="40" spans="1:1" x14ac:dyDescent="0.15">
      <c r="A40" s="148" t="s">
        <v>485</v>
      </c>
    </row>
    <row r="41" spans="1:1" x14ac:dyDescent="0.15">
      <c r="A41" s="148" t="s">
        <v>486</v>
      </c>
    </row>
    <row r="42" spans="1:1" x14ac:dyDescent="0.15">
      <c r="A42" s="148" t="s">
        <v>487</v>
      </c>
    </row>
    <row r="43" spans="1:1" x14ac:dyDescent="0.15">
      <c r="A43" s="148" t="s">
        <v>488</v>
      </c>
    </row>
    <row r="44" spans="1:1" x14ac:dyDescent="0.15">
      <c r="A44" s="148" t="s">
        <v>501</v>
      </c>
    </row>
    <row r="46" spans="1:1" x14ac:dyDescent="0.15">
      <c r="A46" s="148" t="s">
        <v>409</v>
      </c>
    </row>
    <row r="47" spans="1:1" x14ac:dyDescent="0.15">
      <c r="A47" s="148" t="s">
        <v>410</v>
      </c>
    </row>
    <row r="48" spans="1:1" x14ac:dyDescent="0.15">
      <c r="A48" s="148" t="s">
        <v>411</v>
      </c>
    </row>
    <row r="49" spans="1:1" x14ac:dyDescent="0.15">
      <c r="A49" s="148" t="s">
        <v>412</v>
      </c>
    </row>
    <row r="50" spans="1:1" x14ac:dyDescent="0.15">
      <c r="A50" s="148" t="s">
        <v>413</v>
      </c>
    </row>
    <row r="51" spans="1:1" x14ac:dyDescent="0.15">
      <c r="A51" s="148" t="s">
        <v>414</v>
      </c>
    </row>
    <row r="52" spans="1:1" x14ac:dyDescent="0.15">
      <c r="A52" s="148" t="s">
        <v>415</v>
      </c>
    </row>
    <row r="53" spans="1:1" x14ac:dyDescent="0.15">
      <c r="A53" s="148" t="s">
        <v>416</v>
      </c>
    </row>
    <row r="54" spans="1:1" x14ac:dyDescent="0.15">
      <c r="A54" s="148" t="s">
        <v>417</v>
      </c>
    </row>
    <row r="55" spans="1:1" x14ac:dyDescent="0.15">
      <c r="A55" s="148" t="s">
        <v>418</v>
      </c>
    </row>
    <row r="56" spans="1:1" x14ac:dyDescent="0.15">
      <c r="A56" s="148" t="s">
        <v>419</v>
      </c>
    </row>
    <row r="57" spans="1:1" x14ac:dyDescent="0.15">
      <c r="A57" s="148" t="s">
        <v>420</v>
      </c>
    </row>
    <row r="58" spans="1:1" x14ac:dyDescent="0.15">
      <c r="A58" s="148" t="s">
        <v>421</v>
      </c>
    </row>
    <row r="59" spans="1:1" x14ac:dyDescent="0.15">
      <c r="A59" s="148" t="s">
        <v>422</v>
      </c>
    </row>
    <row r="60" spans="1:1" x14ac:dyDescent="0.15">
      <c r="A60" s="148" t="s">
        <v>423</v>
      </c>
    </row>
    <row r="61" spans="1:1" x14ac:dyDescent="0.15">
      <c r="A61" s="148" t="s">
        <v>424</v>
      </c>
    </row>
    <row r="62" spans="1:1" x14ac:dyDescent="0.15">
      <c r="A62" s="148" t="s">
        <v>425</v>
      </c>
    </row>
    <row r="63" spans="1:1" x14ac:dyDescent="0.15">
      <c r="A63" s="148" t="s">
        <v>426</v>
      </c>
    </row>
    <row r="64" spans="1:1" x14ac:dyDescent="0.15">
      <c r="A64" s="148" t="s">
        <v>427</v>
      </c>
    </row>
    <row r="65" spans="1:1" x14ac:dyDescent="0.15">
      <c r="A65" s="148" t="s">
        <v>428</v>
      </c>
    </row>
    <row r="66" spans="1:1" x14ac:dyDescent="0.15">
      <c r="A66" s="148" t="s">
        <v>429</v>
      </c>
    </row>
    <row r="67" spans="1:1" x14ac:dyDescent="0.15">
      <c r="A67" s="148" t="s">
        <v>430</v>
      </c>
    </row>
    <row r="68" spans="1:1" x14ac:dyDescent="0.15">
      <c r="A68" s="148" t="s">
        <v>431</v>
      </c>
    </row>
    <row r="69" spans="1:1" x14ac:dyDescent="0.15">
      <c r="A69" s="148" t="s">
        <v>432</v>
      </c>
    </row>
    <row r="70" spans="1:1" x14ac:dyDescent="0.15">
      <c r="A70" s="148" t="s">
        <v>433</v>
      </c>
    </row>
    <row r="71" spans="1:1" x14ac:dyDescent="0.15">
      <c r="A71" s="148" t="s">
        <v>434</v>
      </c>
    </row>
    <row r="72" spans="1:1" x14ac:dyDescent="0.15">
      <c r="A72" s="148" t="s">
        <v>435</v>
      </c>
    </row>
    <row r="73" spans="1:1" x14ac:dyDescent="0.15">
      <c r="A73" s="148" t="s">
        <v>436</v>
      </c>
    </row>
    <row r="74" spans="1:1" x14ac:dyDescent="0.15">
      <c r="A74" s="148" t="s">
        <v>437</v>
      </c>
    </row>
    <row r="75" spans="1:1" x14ac:dyDescent="0.15">
      <c r="A75" s="148" t="s">
        <v>438</v>
      </c>
    </row>
    <row r="76" spans="1:1" x14ac:dyDescent="0.15">
      <c r="A76" s="148" t="s">
        <v>439</v>
      </c>
    </row>
    <row r="77" spans="1:1" x14ac:dyDescent="0.15">
      <c r="A77" s="148" t="s">
        <v>440</v>
      </c>
    </row>
    <row r="78" spans="1:1" x14ac:dyDescent="0.15">
      <c r="A78" s="148" t="s">
        <v>441</v>
      </c>
    </row>
    <row r="79" spans="1:1" x14ac:dyDescent="0.15">
      <c r="A79" s="148" t="s">
        <v>442</v>
      </c>
    </row>
    <row r="80" spans="1:1" x14ac:dyDescent="0.15">
      <c r="A80" s="148" t="s">
        <v>443</v>
      </c>
    </row>
    <row r="81" spans="1:1" x14ac:dyDescent="0.15">
      <c r="A81" s="148" t="s">
        <v>444</v>
      </c>
    </row>
    <row r="82" spans="1:1" x14ac:dyDescent="0.15">
      <c r="A82" s="148" t="s">
        <v>501</v>
      </c>
    </row>
  </sheetData>
  <sheetProtection algorithmName="SHA-512" hashValue="Pt9pCJafHzNkdqxOxGlUJnstneowt7SngXHCBYg3sgCvoy2UTBxqZkhLeWNl6/F1XzVJyMiBv5uPtr0Vk9Mcug==" saltValue="kOE6TVNV8kM/xPzMqRh6o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入力シート</vt:lpstr>
      <vt:lpstr>settings</vt:lpstr>
      <vt:lpstr>入力シート!Print_Titles</vt:lpstr>
      <vt:lpstr>営業種目_業務委託</vt:lpstr>
      <vt:lpstr>営業種目_業務経歴</vt:lpstr>
      <vt:lpstr>営業種目_物品</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2025-11-26T00:16:31Z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