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hare-server\106_本庁_財政課\11財政部門\財政係\財政状況資料集\R7（R6年度分決算内容）\回答\"/>
    </mc:Choice>
  </mc:AlternateContent>
  <xr:revisionPtr revIDLastSave="0" documentId="13_ncr:1_{C302743B-4607-4B13-80A8-CAFCE75DD5F0}" xr6:coauthVersionLast="47" xr6:coauthVersionMax="47" xr10:uidLastSave="{00000000-0000-0000-0000-000000000000}"/>
  <bookViews>
    <workbookView xWindow="-28875" yWindow="-163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C36" i="10"/>
  <c r="CO35" i="10"/>
  <c r="BW35" i="10"/>
  <c r="BW36" i="10" s="1"/>
  <c r="BW37" i="10" s="1"/>
  <c r="BW38" i="10" s="1"/>
  <c r="BE35" i="10"/>
  <c r="C35" i="10"/>
  <c r="CO34" i="10"/>
  <c r="BW34" i="10"/>
  <c r="U34" i="10"/>
  <c r="U35" i="10" s="1"/>
  <c r="U36" i="10" s="1"/>
  <c r="C34" i="10"/>
  <c r="AM34" i="10" l="1"/>
  <c r="AM35" i="10" s="1"/>
  <c r="AM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<sst xmlns="http://schemas.openxmlformats.org/spreadsheetml/2006/main" count="1047" uniqueCount="565">
  <si>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</si>
  <si>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</si>
  <si>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</si>
  <si>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</si>
  <si>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</si>
  <si>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</si>
  <si>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</si>
  <si>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</si>
  <si>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</si>
  <si>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</si>
  <si>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</si>
  <si>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</si>
  <si>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</si>
  <si>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</si>
  <si>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</si>
  <si>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</si>
  <si>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</si>
  <si>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</si>
  <si>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</si>
  <si>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</si>
  <si>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</si>
  <si>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</si>
  <si>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</si>
  <si>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</si>
  <si>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</si>
  <si>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</si>
  <si>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</si>
  <si>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</si>
  <si>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</si>
  <si>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</si>
  <si>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</si>
  <si>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</si>
  <si>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</si>
  <si>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</si>
  <si>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</si>
  <si>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</si>
  <si>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</si>
  <si>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</si>
  <si>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</si>
  <si>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</si>
  <si>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</si>
  <si>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</si>
  <si>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</si>
  <si>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</si>
  <si>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</si>
  <si>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</si>
  <si>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</si>
  <si>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</si>
  <si>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</si>
  <si>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</si>
  <si>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</si>
  <si>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</si>
  <si>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</si>
  <si>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</si>
  <si>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</si>
  <si>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</si>
  <si>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</si>
  <si>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</si>
  <si>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</si>
  <si>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</si>
  <si>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</si>
  <si>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</si>
  <si>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</si>
  <si>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</si>
  <si>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</si>
  <si>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</si>
  <si>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</si>
  <si>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</si>
  <si>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</si>
  <si>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</si>
  <si>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</si>
  <si>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</si>
  <si>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</si>
  <si>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</si>
  <si>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</si>
  <si>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</si>
  <si>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</si>
  <si>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</si>
  <si>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</si>
  <si>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</si>
  <si>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</si>
  <si>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</si>
  <si>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</si>
  <si>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</si>
  <si>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</si>
  <si>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</si>
  <si>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</si>
  <si>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</si>
  <si>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</si>
  <si>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</si>
  <si>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</si>
  <si>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</si>
  <si>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</si>
  <si>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</si>
  <si>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玉名市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</si>
  <si>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</si>
  <si>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</si>
  <si>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</si>
  <si>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</si>
  <si>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</si>
  <si>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</si>
  <si>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</si>
  <si>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</si>
  <si>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</si>
  <si>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</si>
  <si>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</si>
  <si>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</si>
  <si>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</si>
  <si>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</si>
  <si>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</si>
  <si>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</si>
  <si>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</si>
  <si>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</si>
  <si>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</si>
  <si>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</si>
  <si>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</si>
  <si>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</si>
  <si>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</si>
  <si>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</si>
  <si>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</si>
  <si>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</si>
  <si>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</si>
  <si>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</si>
  <si>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</si>
  <si>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</si>
  <si>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</si>
  <si>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</si>
  <si>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</si>
  <si>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</si>
  <si>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</si>
  <si>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</si>
  <si>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</si>
  <si>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</si>
  <si>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</si>
  <si>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</si>
  <si>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</si>
  <si>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</si>
  <si>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</si>
  <si>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</si>
  <si>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</si>
  <si>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</si>
  <si>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</si>
  <si>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</si>
  <si>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</si>
  <si>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</si>
  <si>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</si>
  <si>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</si>
  <si>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</si>
  <si>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</si>
  <si>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</si>
  <si>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</si>
  <si>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</si>
  <si>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</si>
  <si>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</si>
  <si>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</si>
  <si>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</si>
  <si>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</si>
  <si>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</si>
  <si>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</si>
  <si>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</si>
  <si>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</si>
  <si>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</si>
  <si>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</si>
  <si>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</si>
  <si>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</si>
  <si>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</si>
  <si>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</si>
  <si>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</si>
  <si>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</si>
  <si>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</si>
  <si>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</si>
  <si>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</si>
  <si>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</si>
  <si>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</si>
  <si>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</si>
  <si>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</si>
  <si>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</si>
  <si>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</si>
  <si>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</si>
  <si>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</si>
  <si>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</si>
  <si>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</si>
  <si>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</si>
  <si>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</si>
  <si>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</si>
  <si>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</si>
  <si>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</si>
  <si>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</si>
  <si>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</si>
  <si>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</si>
  <si>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</si>
  <si>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</si>
  <si>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</si>
  <si>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</si>
  <si>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</si>
  <si>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</si>
  <si>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</si>
  <si>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</si>
  <si>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</si>
  <si>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</si>
  <si>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</si>
  <si>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</si>
  <si>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</si>
  <si>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</si>
  <si>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熊本県玉名市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</si>
  <si>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</si>
  <si>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</si>
  <si>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</si>
  <si>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</si>
  <si>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</si>
  <si>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</si>
  <si>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</si>
  <si>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</si>
  <si>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</si>
  <si>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</si>
  <si>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</si>
  <si>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</si>
  <si>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</si>
  <si>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</si>
  <si>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</si>
  <si>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</si>
  <si>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</si>
  <si>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</si>
  <si>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</si>
  <si>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</si>
  <si>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</si>
  <si>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</si>
  <si>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</si>
  <si>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</si>
  <si>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</si>
  <si>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</si>
  <si>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</si>
  <si>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</si>
  <si>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</si>
  <si>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</si>
  <si>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</si>
  <si>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</si>
  <si>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</si>
  <si>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</si>
  <si>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</si>
  <si>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</si>
  <si>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</si>
  <si>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</si>
  <si>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</si>
  <si>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</si>
  <si>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</si>
  <si>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</si>
  <si>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</si>
  <si>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</si>
  <si>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</si>
  <si>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</si>
  <si>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</si>
  <si>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</si>
  <si>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</si>
  <si>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</si>
  <si>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</si>
  <si>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</si>
  <si>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</si>
  <si>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</si>
  <si>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</si>
  <si>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</si>
  <si>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</si>
  <si>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</si>
  <si>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</si>
  <si>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</si>
  <si>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</si>
  <si>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</si>
  <si>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</si>
  <si>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</si>
  <si>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</si>
  <si>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</si>
  <si>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</si>
  <si>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</si>
  <si>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</si>
  <si>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</si>
  <si>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</si>
  <si>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</si>
  <si>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</si>
  <si>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</si>
  <si>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</si>
  <si>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</si>
  <si>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</si>
  <si>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</si>
  <si>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</si>
  <si>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</si>
  <si>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</si>
  <si>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</si>
  <si>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</si>
  <si>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</si>
  <si>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</si>
  <si>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</si>
  <si>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</si>
  <si>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</si>
  <si>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</si>
  <si>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</si>
  <si>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</si>
  <si>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</si>
  <si>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</si>
  <si>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</si>
  <si>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</si>
  <si>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</si>
  <si>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</si>
  <si>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</si>
  <si>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</si>
  <si>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</si>
  <si>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</si>
  <si>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</si>
  <si>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</si>
  <si>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</si>
  <si>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</si>
  <si>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</si>
  <si>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</si>
  <si>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</si>
  <si>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</si>
  <si>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</si>
  <si>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</si>
  <si>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</si>
  <si>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</si>
  <si>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</si>
  <si>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</si>
  <si>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</si>
  <si>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</si>
  <si>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</si>
  <si>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</si>
  <si>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</si>
  <si>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</si>
  <si>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</si>
  <si>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</si>
  <si>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</si>
  <si>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</si>
  <si>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</si>
  <si>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</si>
  <si>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</si>
  <si>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</si>
  <si>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</si>
  <si>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</si>
  <si>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</si>
  <si>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</si>
  <si>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</si>
  <si>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</si>
  <si>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</si>
  <si>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</si>
  <si>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</si>
  <si>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</si>
  <si>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</si>
  <si>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</si>
  <si>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</si>
  <si>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</si>
  <si>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</si>
  <si>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</si>
  <si>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</si>
  <si>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</si>
  <si>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</si>
  <si>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</si>
  <si>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</si>
  <si>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熊本県玉名市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</si>
  <si>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</si>
  <si>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</si>
  <si>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</si>
  <si>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</si>
  <si>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</si>
  <si>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</si>
  <si>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</si>
  <si>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</si>
  <si>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</si>
  <si>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</si>
  <si>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</si>
  <si>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</si>
  <si>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</si>
  <si>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</si>
  <si>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</si>
  <si>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</si>
  <si>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</si>
  <si>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</si>
  <si>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</si>
  <si>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</si>
  <si>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</si>
  <si>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</si>
  <si>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</si>
  <si>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</si>
  <si>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</si>
  <si>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</si>
  <si>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</si>
  <si>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</si>
  <si>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</si>
  <si>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</si>
  <si>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</si>
  <si>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</si>
  <si>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</si>
  <si>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玉名市国民健康保険事業特別会計</t>
    <phoneticPr fontId="5"/>
  </si>
  <si>
    <t>玉名市介護保険事業特別会計</t>
    <phoneticPr fontId="5"/>
  </si>
  <si>
    <t>玉名市後期高齢者医療特別会計</t>
    <phoneticPr fontId="5"/>
  </si>
  <si>
    <t>玉名市水道事業会計</t>
    <phoneticPr fontId="5"/>
  </si>
  <si>
    <t>法適用企業</t>
    <phoneticPr fontId="5"/>
  </si>
  <si>
    <t>玉名市公共下水道事業会計</t>
    <phoneticPr fontId="5"/>
  </si>
  <si>
    <t>玉名市農業集落排水事業会計</t>
    <phoneticPr fontId="5"/>
  </si>
  <si>
    <t>玉名市浄化槽整備事業特別会計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</si>
  <si>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</si>
  <si>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</si>
  <si>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</si>
  <si>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</si>
  <si>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</si>
  <si>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</si>
  <si>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</si>
  <si>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</si>
  <si>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</si>
  <si>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</si>
  <si>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</si>
  <si>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</si>
  <si>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</si>
  <si>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</si>
  <si>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</si>
  <si>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</si>
  <si>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</si>
  <si>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</si>
  <si>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</si>
  <si>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</si>
  <si>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</si>
  <si>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</si>
  <si>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</si>
  <si>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</si>
  <si>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</si>
  <si>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</si>
  <si>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</si>
  <si>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</si>
  <si>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</si>
  <si>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</si>
  <si>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</si>
  <si>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</si>
  <si>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</si>
  <si>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</si>
  <si>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</si>
  <si>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</si>
  <si>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</si>
  <si>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</si>
  <si>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</si>
  <si>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</si>
  <si>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</si>
  <si>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</si>
  <si>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</si>
  <si>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</si>
  <si>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</si>
  <si>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</si>
  <si>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</si>
  <si>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</si>
  <si>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</si>
  <si>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</si>
  <si>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</si>
  <si>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</si>
  <si>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</si>
  <si>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</si>
  <si>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</si>
  <si>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</si>
  <si>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</si>
  <si>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</si>
  <si>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</si>
  <si>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</si>
  <si>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</si>
  <si>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</si>
  <si>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</si>
  <si>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</si>
  <si>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</si>
  <si>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</si>
  <si>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</si>
  <si>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</si>
  <si>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</si>
  <si>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</si>
  <si>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</si>
  <si>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</si>
  <si>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</si>
  <si>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</si>
  <si>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</si>
  <si>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</si>
  <si>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</si>
  <si>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</si>
  <si>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</si>
  <si>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</si>
  <si>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</si>
  <si>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</si>
  <si>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</si>
  <si>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</si>
  <si>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</si>
  <si>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</si>
  <si>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</si>
  <si>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</si>
  <si>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</si>
  <si>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</si>
  <si>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</si>
  <si>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</si>
  <si>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</si>
  <si>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</si>
  <si>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</si>
  <si>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</si>
  <si>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</si>
  <si>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</si>
  <si>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</si>
  <si>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</si>
  <si>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</si>
  <si>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</si>
  <si>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</si>
  <si>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</si>
  <si>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</si>
  <si>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</si>
  <si>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</si>
  <si>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</si>
  <si>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</si>
  <si>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</si>
  <si>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</si>
  <si>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</si>
  <si>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</si>
  <si>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</si>
  <si>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</si>
  <si>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</si>
  <si>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</si>
  <si>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</si>
  <si>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</si>
  <si>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</si>
  <si>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</si>
  <si>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</si>
  <si>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</si>
  <si>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</si>
  <si>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</si>
  <si>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</si>
  <si>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</si>
  <si>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</si>
  <si>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</si>
  <si>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</si>
  <si>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</si>
  <si>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</si>
  <si>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</si>
  <si>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</si>
  <si>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</si>
  <si>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</si>
  <si>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3.19</t>
  </si>
  <si>
    <t>▲ 2.32</t>
  </si>
  <si>
    <t>▲ 5.21</t>
  </si>
  <si>
    <t>▲ 2.20</t>
  </si>
  <si>
    <t>一般会計</t>
  </si>
  <si>
    <t>玉名市公共下水道事業会計</t>
  </si>
  <si>
    <t>玉名市水道事業会計</t>
  </si>
  <si>
    <t>玉名市国民健康保険事業特別会計</t>
  </si>
  <si>
    <t>玉名市介護保険事業特別会計</t>
  </si>
  <si>
    <t>玉名市農業集落排水事業会計</t>
  </si>
  <si>
    <t>玉名市浄化槽整備事業特別会計</t>
  </si>
  <si>
    <t>玉名市後期高齢者医療特別会計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</si>
  <si>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</si>
  <si>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</si>
  <si>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</si>
  <si>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</si>
  <si>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</si>
  <si>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</si>
  <si>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</si>
  <si>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</si>
  <si>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熊本県市町村総合事務組合</t>
    <rPh sb="0" eb="3">
      <t>クマモトケン</t>
    </rPh>
    <rPh sb="3" eb="6">
      <t>シチョウソン</t>
    </rPh>
    <rPh sb="6" eb="8">
      <t>ソウゴウ</t>
    </rPh>
    <rPh sb="8" eb="10">
      <t>ジム</t>
    </rPh>
    <rPh sb="10" eb="12">
      <t>クミアイ</t>
    </rPh>
    <phoneticPr fontId="2"/>
  </si>
  <si>
    <t>有明広域行政事務組合</t>
    <rPh sb="0" eb="2">
      <t>アリアケ</t>
    </rPh>
    <rPh sb="2" eb="4">
      <t>コウイキ</t>
    </rPh>
    <rPh sb="4" eb="6">
      <t>ギョウセイ</t>
    </rPh>
    <rPh sb="6" eb="8">
      <t>ジム</t>
    </rPh>
    <rPh sb="8" eb="10">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</si>
  <si>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</si>
  <si>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熊本県後期高齢者医療広域連合（介護高齢者医療特別会計）</t>
    <rPh sb="0" eb="3">
      <t>クマモトケン</t>
    </rPh>
    <rPh sb="3" eb="5">
      <t>コウキ</t>
    </rPh>
    <rPh sb="5" eb="8">
      <t>コウレイシャ</t>
    </rPh>
    <rPh sb="8" eb="10">
      <t>イリョウ</t>
    </rPh>
    <rPh sb="10" eb="12">
      <t>コウイキ</t>
    </rPh>
    <rPh sb="12" eb="14">
      <t>レンゴウ</t>
    </rPh>
    <rPh sb="15" eb="17">
      <t>カイゴ</t>
    </rPh>
    <rPh sb="17" eb="20">
      <t>コウレイシャ</t>
    </rPh>
    <rPh sb="20" eb="22">
      <t>イリョウ</t>
    </rPh>
    <rPh sb="22" eb="24">
      <t>トクベツ</t>
    </rPh>
    <rPh sb="24" eb="26">
      <t>カイケイ</t>
    </rPh>
    <phoneticPr fontId="2"/>
  </si>
  <si>
    <t>玉名市玉東町病院設立組合</t>
    <rPh sb="0" eb="3">
      <t>タマナシ</t>
    </rPh>
    <rPh sb="3" eb="6">
      <t>ギョクトウマチ</t>
    </rPh>
    <rPh sb="6" eb="8">
      <t>ビョウイン</t>
    </rPh>
    <rPh sb="8" eb="10">
      <t>セツリツ</t>
    </rPh>
    <rPh sb="10" eb="12">
      <t>クミアイ</t>
    </rPh>
    <phoneticPr fontId="2"/>
  </si>
  <si>
    <t>一般財団法人玉名市自治振興公社</t>
    <rPh sb="0" eb="2">
      <t>イッパン</t>
    </rPh>
    <rPh sb="2" eb="4">
      <t>ザイダン</t>
    </rPh>
    <rPh sb="4" eb="6">
      <t>ホウジン</t>
    </rPh>
    <rPh sb="6" eb="9">
      <t>タマナシ</t>
    </rPh>
    <rPh sb="9" eb="11">
      <t>ジチ</t>
    </rPh>
    <rPh sb="11" eb="13">
      <t>シンコウ</t>
    </rPh>
    <rPh sb="13" eb="15">
      <t>コウシャ</t>
    </rPh>
    <phoneticPr fontId="2"/>
  </si>
  <si>
    <t>有限会社横島町特産物振興協会</t>
    <rPh sb="0" eb="4">
      <t>ユウゲンガイシャ</t>
    </rPh>
    <rPh sb="4" eb="7">
      <t>ヨコシママチ</t>
    </rPh>
    <rPh sb="7" eb="9">
      <t>トクサン</t>
    </rPh>
    <rPh sb="9" eb="10">
      <t>ブツ</t>
    </rPh>
    <rPh sb="10" eb="12">
      <t>シンコウ</t>
    </rPh>
    <rPh sb="12" eb="14">
      <t>キョウカイ</t>
    </rPh>
    <phoneticPr fontId="2"/>
  </si>
  <si>
    <t>(市有施設整備基金(R06年度末現在))</t>
    <rPh sb="1" eb="5">
      <t>シユウシセツ</t>
    </rPh>
    <rPh sb="5" eb="9">
      <t>セイビキキン</t>
    </rPh>
    <phoneticPr fontId="5"/>
  </si>
  <si>
    <t>(社会福祉振興基金(R06年度末現在))</t>
    <rPh sb="1" eb="9">
      <t>シャカイフクシシンコウキキン</t>
    </rPh>
    <phoneticPr fontId="2"/>
  </si>
  <si>
    <t>(九州新幹線渇水等被害対策基金(R06年度末現在))</t>
    <rPh sb="1" eb="3">
      <t>キュウシュウ</t>
    </rPh>
    <rPh sb="3" eb="6">
      <t>シンカンセン</t>
    </rPh>
    <rPh sb="6" eb="8">
      <t>カッスイ</t>
    </rPh>
    <rPh sb="8" eb="9">
      <t>トウ</t>
    </rPh>
    <rPh sb="9" eb="11">
      <t>ヒガイ</t>
    </rPh>
    <rPh sb="11" eb="13">
      <t>タイサク</t>
    </rPh>
    <rPh sb="13" eb="15">
      <t>キキン</t>
    </rPh>
    <phoneticPr fontId="2"/>
  </si>
  <si>
    <t>(地域振興基金(R06年度末現在))</t>
    <rPh sb="1" eb="7">
      <t>チイキシンコウキキン</t>
    </rPh>
    <phoneticPr fontId="2"/>
  </si>
  <si>
    <t>(人材育成基金(R06年度末現在))</t>
    <rPh sb="1" eb="5">
      <t>ジンザイイクセイ</t>
    </rPh>
    <rPh sb="5" eb="7">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</si>
</sst>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70329</c:v>
                </c:pt>
                <c:pt idx="1">
                  <c:v>71871</c:v>
                </c:pt>
                <c:pt idx="2">
                  <c:v>71807</c:v>
                </c:pt>
                <c:pt idx="3">
                  <c:v>80821</c:v>
                </c:pt>
                <c:pt idx="4">
                  <c:v>79840</c:v>
                </c:pt>
              </c:numCache>
            </c:numRef>
          </c:val>
          <c:smooth val="0"/>
          <c:extLst>
            <c:ext xmlns:c16="http://schemas.microsoft.com/office/drawing/2014/chart" uri="{C3380CC4-5D6E-409C-BE32-E72D297353CC}">
              <c16:uniqueId val="{00000000-89EA-47C3-A698-F40821DCEFA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62457</c:v>
                </c:pt>
                <c:pt idx="1">
                  <c:v>56572</c:v>
                </c:pt>
                <c:pt idx="2">
                  <c:v>58270</c:v>
                </c:pt>
                <c:pt idx="3">
                  <c:v>65695</c:v>
                </c:pt>
                <c:pt idx="4">
                  <c:v>77355</c:v>
                </c:pt>
              </c:numCache>
            </c:numRef>
          </c:val>
          <c:smooth val="0"/>
          <c:extLst>
            <c:ext xmlns:c16="http://schemas.microsoft.com/office/drawing/2014/chart" uri="{C3380CC4-5D6E-409C-BE32-E72D297353CC}">
              <c16:uniqueId val="{00000001-89EA-47C3-A698-F40821DCEFA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4.7</c:v>
                </c:pt>
                <c:pt idx="1">
                  <c:v>9.9499999999999993</c:v>
                </c:pt>
                <c:pt idx="2">
                  <c:v>7.68</c:v>
                </c:pt>
                <c:pt idx="3">
                  <c:v>6.14</c:v>
                </c:pt>
                <c:pt idx="4">
                  <c:v>6.51</c:v>
                </c:pt>
              </c:numCache>
            </c:numRef>
          </c:val>
          <c:extLst>
            <c:ext xmlns:c16="http://schemas.microsoft.com/office/drawing/2014/chart" uri="{C3380CC4-5D6E-409C-BE32-E72D297353CC}">
              <c16:uniqueId val="{00000000-8BEF-4F5C-ACC6-8ED617B259F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28.03</c:v>
                </c:pt>
                <c:pt idx="1">
                  <c:v>27.92</c:v>
                </c:pt>
                <c:pt idx="2">
                  <c:v>28.04</c:v>
                </c:pt>
                <c:pt idx="3">
                  <c:v>24.36</c:v>
                </c:pt>
                <c:pt idx="4">
                  <c:v>21.47</c:v>
                </c:pt>
              </c:numCache>
            </c:numRef>
          </c:val>
          <c:extLst>
            <c:ext xmlns:c16="http://schemas.microsoft.com/office/drawing/2014/chart" uri="{C3380CC4-5D6E-409C-BE32-E72D297353CC}">
              <c16:uniqueId val="{00000001-8BEF-4F5C-ACC6-8ED617B259F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-3.19</c:v>
                </c:pt>
                <c:pt idx="1">
                  <c:v>5.92</c:v>
                </c:pt>
                <c:pt idx="2">
                  <c:v>-2.3199999999999998</c:v>
                </c:pt>
                <c:pt idx="3">
                  <c:v>-5.21</c:v>
                </c:pt>
                <c:pt idx="4">
                  <c:v>-2.2000000000000002</c:v>
                </c:pt>
              </c:numCache>
            </c:numRef>
          </c:val>
          <c:smooth val="0"/>
          <c:extLst>
            <c:ext xmlns:c16="http://schemas.microsoft.com/office/drawing/2014/chart" uri="{C3380CC4-5D6E-409C-BE32-E72D297353CC}">
              <c16:uniqueId val="{00000002-8BEF-4F5C-ACC6-8ED617B259F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0.05</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00C-4B8A-AC16-11D5B92AFB1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00C-4B8A-AC16-11D5B92AFB1C}"/>
            </c:ext>
          </c:extLst>
        </c:ser>
        <c:ser>
          <c:idx val="2"/>
          <c:order val="2"/>
          <c:tx>
            <c:strRef>
              <c:f>データシート!$A$29</c:f>
              <c:strCache>
                <c:ptCount val="1"/>
                <c:pt idx="0">
                  <c:v>玉名市後期高齢者医療特別会計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c:ext xmlns:c16="http://schemas.microsoft.com/office/drawing/2014/chart" uri="{C3380CC4-5D6E-409C-BE32-E72D297353CC}">
              <c16:uniqueId val="{00000002-500C-4B8A-AC16-11D5B92AFB1C}"/>
            </c:ext>
          </c:extLst>
        </c:ser>
        <c:ser>
          <c:idx val="3"/>
          <c:order val="3"/>
          <c:tx>
            <c:strRef>
              <c:f>データシート!$A$30</c:f>
              <c:strCache>
                <c:ptCount val="1"/>
                <c:pt idx="0">
                  <c:v>玉名市浄化槽整備事業特別会計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c:v>
                </c:pt>
                <c:pt idx="4">
                  <c:v>#N/A</c:v>
                </c:pt>
                <c:pt idx="5">
                  <c:v>0.01</c:v>
                </c:pt>
                <c:pt idx="6">
                  <c:v>#N/A</c:v>
                </c:pt>
                <c:pt idx="7">
                  <c:v>0</c:v>
                </c:pt>
                <c:pt idx="8">
                  <c:v>#N/A</c:v>
                </c:pt>
                <c:pt idx="9">
                  <c:v>0.01</c:v>
                </c:pt>
              </c:numCache>
            </c:numRef>
          </c:val>
          <c:extLst>
            <c:ext xmlns:c16="http://schemas.microsoft.com/office/drawing/2014/chart" uri="{C3380CC4-5D6E-409C-BE32-E72D297353CC}">
              <c16:uniqueId val="{00000003-500C-4B8A-AC16-11D5B92AFB1C}"/>
            </c:ext>
          </c:extLst>
        </c:ser>
        <c:ser>
          <c:idx val="4"/>
          <c:order val="4"/>
          <c:tx>
            <c:strRef>
              <c:f>データシート!$A$31</c:f>
              <c:strCache>
                <c:ptCount val="1"/>
                <c:pt idx="0">
                  <c:v>玉名市農業集落排水事業会計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0.41</c:v>
                </c:pt>
                <c:pt idx="2">
                  <c:v>#N/A</c:v>
                </c:pt>
                <c:pt idx="3">
                  <c:v>0.39</c:v>
                </c:pt>
                <c:pt idx="4">
                  <c:v>#N/A</c:v>
                </c:pt>
                <c:pt idx="5">
                  <c:v>0.28000000000000003</c:v>
                </c:pt>
                <c:pt idx="6">
                  <c:v>#N/A</c:v>
                </c:pt>
                <c:pt idx="7">
                  <c:v>0.37</c:v>
                </c:pt>
                <c:pt idx="8">
                  <c:v>#N/A</c:v>
                </c:pt>
                <c:pt idx="9">
                  <c:v>0.34</c:v>
                </c:pt>
              </c:numCache>
            </c:numRef>
          </c:val>
          <c:extLst>
            <c:ext xmlns:c16="http://schemas.microsoft.com/office/drawing/2014/chart" uri="{C3380CC4-5D6E-409C-BE32-E72D297353CC}">
              <c16:uniqueId val="{00000004-500C-4B8A-AC16-11D5B92AFB1C}"/>
            </c:ext>
          </c:extLst>
        </c:ser>
        <c:ser>
          <c:idx val="5"/>
          <c:order val="5"/>
          <c:tx>
            <c:strRef>
              <c:f>データシート!$A$32</c:f>
              <c:strCache>
                <c:ptCount val="1"/>
                <c:pt idx="0">
                  <c:v>玉名市介護保険事業特別会計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0.77</c:v>
                </c:pt>
                <c:pt idx="2">
                  <c:v>#N/A</c:v>
                </c:pt>
                <c:pt idx="3">
                  <c:v>1.3</c:v>
                </c:pt>
                <c:pt idx="4">
                  <c:v>#N/A</c:v>
                </c:pt>
                <c:pt idx="5">
                  <c:v>1.35</c:v>
                </c:pt>
                <c:pt idx="6">
                  <c:v>#N/A</c:v>
                </c:pt>
                <c:pt idx="7">
                  <c:v>0.67</c:v>
                </c:pt>
                <c:pt idx="8">
                  <c:v>#N/A</c:v>
                </c:pt>
                <c:pt idx="9">
                  <c:v>1.33</c:v>
                </c:pt>
              </c:numCache>
            </c:numRef>
          </c:val>
          <c:extLst>
            <c:ext xmlns:c16="http://schemas.microsoft.com/office/drawing/2014/chart" uri="{C3380CC4-5D6E-409C-BE32-E72D297353CC}">
              <c16:uniqueId val="{00000005-500C-4B8A-AC16-11D5B92AFB1C}"/>
            </c:ext>
          </c:extLst>
        </c:ser>
        <c:ser>
          <c:idx val="6"/>
          <c:order val="6"/>
          <c:tx>
            <c:strRef>
              <c:f>データシート!$A$33</c:f>
              <c:strCache>
                <c:ptCount val="1"/>
                <c:pt idx="0">
                  <c:v>玉名市国民健康保険事業特別会計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2.95</c:v>
                </c:pt>
                <c:pt idx="2">
                  <c:v>#N/A</c:v>
                </c:pt>
                <c:pt idx="3">
                  <c:v>3.53</c:v>
                </c:pt>
                <c:pt idx="4">
                  <c:v>#N/A</c:v>
                </c:pt>
                <c:pt idx="5">
                  <c:v>3.29</c:v>
                </c:pt>
                <c:pt idx="6">
                  <c:v>#N/A</c:v>
                </c:pt>
                <c:pt idx="7">
                  <c:v>2.2799999999999998</c:v>
                </c:pt>
                <c:pt idx="8">
                  <c:v>#N/A</c:v>
                </c:pt>
                <c:pt idx="9">
                  <c:v>1.37</c:v>
                </c:pt>
              </c:numCache>
            </c:numRef>
          </c:val>
          <c:extLst>
            <c:ext xmlns:c16="http://schemas.microsoft.com/office/drawing/2014/chart" uri="{C3380CC4-5D6E-409C-BE32-E72D297353CC}">
              <c16:uniqueId val="{00000006-500C-4B8A-AC16-11D5B92AFB1C}"/>
            </c:ext>
          </c:extLst>
        </c:ser>
        <c:ser>
          <c:idx val="7"/>
          <c:order val="7"/>
          <c:tx>
            <c:strRef>
              <c:f>データシート!$A$34</c:f>
              <c:strCache>
                <c:ptCount val="1"/>
                <c:pt idx="0">
                  <c:v>玉名市水道事業会計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6.11</c:v>
                </c:pt>
                <c:pt idx="2">
                  <c:v>#N/A</c:v>
                </c:pt>
                <c:pt idx="3">
                  <c:v>5.78</c:v>
                </c:pt>
                <c:pt idx="4">
                  <c:v>#N/A</c:v>
                </c:pt>
                <c:pt idx="5">
                  <c:v>5.16</c:v>
                </c:pt>
                <c:pt idx="6">
                  <c:v>#N/A</c:v>
                </c:pt>
                <c:pt idx="7">
                  <c:v>4.45</c:v>
                </c:pt>
                <c:pt idx="8">
                  <c:v>#N/A</c:v>
                </c:pt>
                <c:pt idx="9">
                  <c:v>3.67</c:v>
                </c:pt>
              </c:numCache>
            </c:numRef>
          </c:val>
          <c:extLst>
            <c:ext xmlns:c16="http://schemas.microsoft.com/office/drawing/2014/chart" uri="{C3380CC4-5D6E-409C-BE32-E72D297353CC}">
              <c16:uniqueId val="{00000007-500C-4B8A-AC16-11D5B92AFB1C}"/>
            </c:ext>
          </c:extLst>
        </c:ser>
        <c:ser>
          <c:idx val="8"/>
          <c:order val="8"/>
          <c:tx>
            <c:strRef>
              <c:f>データシート!$A$35</c:f>
              <c:strCache>
                <c:ptCount val="1"/>
                <c:pt idx="0">
                  <c:v>玉名市公共下水道事業会計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5.56</c:v>
                </c:pt>
                <c:pt idx="2">
                  <c:v>#N/A</c:v>
                </c:pt>
                <c:pt idx="3">
                  <c:v>4.67</c:v>
                </c:pt>
                <c:pt idx="4">
                  <c:v>#N/A</c:v>
                </c:pt>
                <c:pt idx="5">
                  <c:v>4.38</c:v>
                </c:pt>
                <c:pt idx="6">
                  <c:v>#N/A</c:v>
                </c:pt>
                <c:pt idx="7">
                  <c:v>4.05</c:v>
                </c:pt>
                <c:pt idx="8">
                  <c:v>#N/A</c:v>
                </c:pt>
                <c:pt idx="9">
                  <c:v>3.69</c:v>
                </c:pt>
              </c:numCache>
            </c:numRef>
          </c:val>
          <c:extLst>
            <c:ext xmlns:c16="http://schemas.microsoft.com/office/drawing/2014/chart" uri="{C3380CC4-5D6E-409C-BE32-E72D297353CC}">
              <c16:uniqueId val="{00000008-500C-4B8A-AC16-11D5B92AFB1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4.6399999999999997</c:v>
                </c:pt>
                <c:pt idx="2">
                  <c:v>#N/A</c:v>
                </c:pt>
                <c:pt idx="3">
                  <c:v>9.94</c:v>
                </c:pt>
                <c:pt idx="4">
                  <c:v>#N/A</c:v>
                </c:pt>
                <c:pt idx="5">
                  <c:v>7.67</c:v>
                </c:pt>
                <c:pt idx="6">
                  <c:v>#N/A</c:v>
                </c:pt>
                <c:pt idx="7">
                  <c:v>6.13</c:v>
                </c:pt>
                <c:pt idx="8">
                  <c:v>#N/A</c:v>
                </c:pt>
                <c:pt idx="9">
                  <c:v>6.5</c:v>
                </c:pt>
              </c:numCache>
            </c:numRef>
          </c:val>
          <c:extLst>
            <c:ext xmlns:c16="http://schemas.microsoft.com/office/drawing/2014/chart" uri="{C3380CC4-5D6E-409C-BE32-E72D297353CC}">
              <c16:uniqueId val="{00000009-500C-4B8A-AC16-11D5B92AFB1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3206</c:v>
                </c:pt>
                <c:pt idx="5">
                  <c:v>3193</c:v>
                </c:pt>
                <c:pt idx="8">
                  <c:v>3169</c:v>
                </c:pt>
                <c:pt idx="11">
                  <c:v>3189</c:v>
                </c:pt>
                <c:pt idx="14">
                  <c:v>3200</c:v>
                </c:pt>
              </c:numCache>
            </c:numRef>
          </c:val>
          <c:extLst>
            <c:ext xmlns:c16="http://schemas.microsoft.com/office/drawing/2014/chart" uri="{C3380CC4-5D6E-409C-BE32-E72D297353CC}">
              <c16:uniqueId val="{00000000-DF2E-478F-982F-E2F8B58552C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F2E-478F-982F-E2F8B58552C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53</c:v>
                </c:pt>
                <c:pt idx="3">
                  <c:v>65</c:v>
                </c:pt>
                <c:pt idx="6">
                  <c:v>2</c:v>
                </c:pt>
                <c:pt idx="9">
                  <c:v>16</c:v>
                </c:pt>
                <c:pt idx="12">
                  <c:v>2</c:v>
                </c:pt>
              </c:numCache>
            </c:numRef>
          </c:val>
          <c:extLst>
            <c:ext xmlns:c16="http://schemas.microsoft.com/office/drawing/2014/chart" uri="{C3380CC4-5D6E-409C-BE32-E72D297353CC}">
              <c16:uniqueId val="{00000002-DF2E-478F-982F-E2F8B58552C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162</c:v>
                </c:pt>
                <c:pt idx="3">
                  <c:v>174</c:v>
                </c:pt>
                <c:pt idx="6">
                  <c:v>204</c:v>
                </c:pt>
                <c:pt idx="9">
                  <c:v>225</c:v>
                </c:pt>
                <c:pt idx="12">
                  <c:v>197</c:v>
                </c:pt>
              </c:numCache>
            </c:numRef>
          </c:val>
          <c:extLst>
            <c:ext xmlns:c16="http://schemas.microsoft.com/office/drawing/2014/chart" uri="{C3380CC4-5D6E-409C-BE32-E72D297353CC}">
              <c16:uniqueId val="{00000003-DF2E-478F-982F-E2F8B58552C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590</c:v>
                </c:pt>
                <c:pt idx="3">
                  <c:v>577</c:v>
                </c:pt>
                <c:pt idx="6">
                  <c:v>577</c:v>
                </c:pt>
                <c:pt idx="9">
                  <c:v>552</c:v>
                </c:pt>
                <c:pt idx="12">
                  <c:v>543</c:v>
                </c:pt>
              </c:numCache>
            </c:numRef>
          </c:val>
          <c:extLst>
            <c:ext xmlns:c16="http://schemas.microsoft.com/office/drawing/2014/chart" uri="{C3380CC4-5D6E-409C-BE32-E72D297353CC}">
              <c16:uniqueId val="{00000004-DF2E-478F-982F-E2F8B58552C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F2E-478F-982F-E2F8B58552C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F2E-478F-982F-E2F8B58552C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3852</c:v>
                </c:pt>
                <c:pt idx="3">
                  <c:v>3789</c:v>
                </c:pt>
                <c:pt idx="6">
                  <c:v>3711</c:v>
                </c:pt>
                <c:pt idx="9">
                  <c:v>3635</c:v>
                </c:pt>
                <c:pt idx="12">
                  <c:v>3544</c:v>
                </c:pt>
              </c:numCache>
            </c:numRef>
          </c:val>
          <c:extLst>
            <c:ext xmlns:c16="http://schemas.microsoft.com/office/drawing/2014/chart" uri="{C3380CC4-5D6E-409C-BE32-E72D297353CC}">
              <c16:uniqueId val="{00000007-DF2E-478F-982F-E2F8B58552C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1451</c:v>
                </c:pt>
                <c:pt idx="2">
                  <c:v>#N/A</c:v>
                </c:pt>
                <c:pt idx="3">
                  <c:v>#N/A</c:v>
                </c:pt>
                <c:pt idx="4">
                  <c:v>1412</c:v>
                </c:pt>
                <c:pt idx="5">
                  <c:v>#N/A</c:v>
                </c:pt>
                <c:pt idx="6">
                  <c:v>#N/A</c:v>
                </c:pt>
                <c:pt idx="7">
                  <c:v>1325</c:v>
                </c:pt>
                <c:pt idx="8">
                  <c:v>#N/A</c:v>
                </c:pt>
                <c:pt idx="9">
                  <c:v>#N/A</c:v>
                </c:pt>
                <c:pt idx="10">
                  <c:v>1239</c:v>
                </c:pt>
                <c:pt idx="11">
                  <c:v>#N/A</c:v>
                </c:pt>
                <c:pt idx="12">
                  <c:v>#N/A</c:v>
                </c:pt>
                <c:pt idx="13">
                  <c:v>1086</c:v>
                </c:pt>
                <c:pt idx="14">
                  <c:v>#N/A</c:v>
                </c:pt>
              </c:numCache>
            </c:numRef>
          </c:val>
          <c:smooth val="0"/>
          <c:extLst>
            <c:ext xmlns:c16="http://schemas.microsoft.com/office/drawing/2014/chart" uri="{C3380CC4-5D6E-409C-BE32-E72D297353CC}">
              <c16:uniqueId val="{00000008-DF2E-478F-982F-E2F8B58552C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38759</c:v>
                </c:pt>
                <c:pt idx="5">
                  <c:v>37384</c:v>
                </c:pt>
                <c:pt idx="8">
                  <c:v>35464</c:v>
                </c:pt>
                <c:pt idx="11">
                  <c:v>33811</c:v>
                </c:pt>
                <c:pt idx="14">
                  <c:v>32050</c:v>
                </c:pt>
              </c:numCache>
            </c:numRef>
          </c:val>
          <c:extLst>
            <c:ext xmlns:c16="http://schemas.microsoft.com/office/drawing/2014/chart" uri="{C3380CC4-5D6E-409C-BE32-E72D297353CC}">
              <c16:uniqueId val="{00000000-085F-4365-9202-619D535AA21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2169</c:v>
                </c:pt>
                <c:pt idx="5">
                  <c:v>2243</c:v>
                </c:pt>
                <c:pt idx="8">
                  <c:v>2223</c:v>
                </c:pt>
                <c:pt idx="11">
                  <c:v>2439</c:v>
                </c:pt>
                <c:pt idx="14">
                  <c:v>2505</c:v>
                </c:pt>
              </c:numCache>
            </c:numRef>
          </c:val>
          <c:extLst>
            <c:ext xmlns:c16="http://schemas.microsoft.com/office/drawing/2014/chart" uri="{C3380CC4-5D6E-409C-BE32-E72D297353CC}">
              <c16:uniqueId val="{00000001-085F-4365-9202-619D535AA21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7566</c:v>
                </c:pt>
                <c:pt idx="5">
                  <c:v>7943</c:v>
                </c:pt>
                <c:pt idx="8">
                  <c:v>8676</c:v>
                </c:pt>
                <c:pt idx="11">
                  <c:v>8166</c:v>
                </c:pt>
                <c:pt idx="14">
                  <c:v>7256</c:v>
                </c:pt>
              </c:numCache>
            </c:numRef>
          </c:val>
          <c:extLst>
            <c:ext xmlns:c16="http://schemas.microsoft.com/office/drawing/2014/chart" uri="{C3380CC4-5D6E-409C-BE32-E72D297353CC}">
              <c16:uniqueId val="{00000002-085F-4365-9202-619D535AA21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85F-4365-9202-619D535AA21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85F-4365-9202-619D535AA21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608</c:v>
                </c:pt>
                <c:pt idx="12">
                  <c:v>883</c:v>
                </c:pt>
              </c:numCache>
            </c:numRef>
          </c:val>
          <c:extLst>
            <c:ext xmlns:c16="http://schemas.microsoft.com/office/drawing/2014/chart" uri="{C3380CC4-5D6E-409C-BE32-E72D297353CC}">
              <c16:uniqueId val="{00000005-085F-4365-9202-619D535AA21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1557</c:v>
                </c:pt>
                <c:pt idx="3">
                  <c:v>1155</c:v>
                </c:pt>
                <c:pt idx="6">
                  <c:v>1181</c:v>
                </c:pt>
                <c:pt idx="9">
                  <c:v>1272</c:v>
                </c:pt>
                <c:pt idx="12">
                  <c:v>1454</c:v>
                </c:pt>
              </c:numCache>
            </c:numRef>
          </c:val>
          <c:extLst>
            <c:ext xmlns:c16="http://schemas.microsoft.com/office/drawing/2014/chart" uri="{C3380CC4-5D6E-409C-BE32-E72D297353CC}">
              <c16:uniqueId val="{00000006-085F-4365-9202-619D535AA21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8777</c:v>
                </c:pt>
                <c:pt idx="3">
                  <c:v>8895</c:v>
                </c:pt>
                <c:pt idx="6">
                  <c:v>8829</c:v>
                </c:pt>
                <c:pt idx="9">
                  <c:v>9050</c:v>
                </c:pt>
                <c:pt idx="12">
                  <c:v>9113</c:v>
                </c:pt>
              </c:numCache>
            </c:numRef>
          </c:val>
          <c:extLst>
            <c:ext xmlns:c16="http://schemas.microsoft.com/office/drawing/2014/chart" uri="{C3380CC4-5D6E-409C-BE32-E72D297353CC}">
              <c16:uniqueId val="{00000007-085F-4365-9202-619D535AA21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6222</c:v>
                </c:pt>
                <c:pt idx="3">
                  <c:v>6152</c:v>
                </c:pt>
                <c:pt idx="6">
                  <c:v>6288</c:v>
                </c:pt>
                <c:pt idx="9">
                  <c:v>5890</c:v>
                </c:pt>
                <c:pt idx="12">
                  <c:v>5821</c:v>
                </c:pt>
              </c:numCache>
            </c:numRef>
          </c:val>
          <c:extLst>
            <c:ext xmlns:c16="http://schemas.microsoft.com/office/drawing/2014/chart" uri="{C3380CC4-5D6E-409C-BE32-E72D297353CC}">
              <c16:uniqueId val="{00000008-085F-4365-9202-619D535AA21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c:v>
                </c:pt>
                <c:pt idx="3">
                  <c:v>0</c:v>
                </c:pt>
                <c:pt idx="6">
                  <c:v>0</c:v>
                </c:pt>
                <c:pt idx="9">
                  <c:v>0</c:v>
                </c:pt>
                <c:pt idx="12">
                  <c:v>0</c:v>
                </c:pt>
              </c:numCache>
            </c:numRef>
          </c:val>
          <c:extLst>
            <c:ext xmlns:c16="http://schemas.microsoft.com/office/drawing/2014/chart" uri="{C3380CC4-5D6E-409C-BE32-E72D297353CC}">
              <c16:uniqueId val="{00000009-085F-4365-9202-619D535AA21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34286</c:v>
                </c:pt>
                <c:pt idx="3">
                  <c:v>33000</c:v>
                </c:pt>
                <c:pt idx="6">
                  <c:v>31503</c:v>
                </c:pt>
                <c:pt idx="9">
                  <c:v>30373</c:v>
                </c:pt>
                <c:pt idx="12">
                  <c:v>29330</c:v>
                </c:pt>
              </c:numCache>
            </c:numRef>
          </c:val>
          <c:extLst>
            <c:ext xmlns:c16="http://schemas.microsoft.com/office/drawing/2014/chart" uri="{C3380CC4-5D6E-409C-BE32-E72D297353CC}">
              <c16:uniqueId val="{0000000A-085F-4365-9202-619D535AA21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2350</c:v>
                </c:pt>
                <c:pt idx="2">
                  <c:v>#N/A</c:v>
                </c:pt>
                <c:pt idx="3">
                  <c:v>#N/A</c:v>
                </c:pt>
                <c:pt idx="4">
                  <c:v>1634</c:v>
                </c:pt>
                <c:pt idx="5">
                  <c:v>#N/A</c:v>
                </c:pt>
                <c:pt idx="6">
                  <c:v>#N/A</c:v>
                </c:pt>
                <c:pt idx="7">
                  <c:v>1438</c:v>
                </c:pt>
                <c:pt idx="8">
                  <c:v>#N/A</c:v>
                </c:pt>
                <c:pt idx="9">
                  <c:v>#N/A</c:v>
                </c:pt>
                <c:pt idx="10">
                  <c:v>2778</c:v>
                </c:pt>
                <c:pt idx="11">
                  <c:v>#N/A</c:v>
                </c:pt>
                <c:pt idx="12">
                  <c:v>#N/A</c:v>
                </c:pt>
                <c:pt idx="13">
                  <c:v>4791</c:v>
                </c:pt>
                <c:pt idx="14">
                  <c:v>#N/A</c:v>
                </c:pt>
              </c:numCache>
            </c:numRef>
          </c:val>
          <c:smooth val="0"/>
          <c:extLst>
            <c:ext xmlns:c16="http://schemas.microsoft.com/office/drawing/2014/chart" uri="{C3380CC4-5D6E-409C-BE32-E72D297353CC}">
              <c16:uniqueId val="{0000000B-085F-4365-9202-619D535AA21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5175</c:v>
                </c:pt>
                <c:pt idx="1">
                  <c:v>4496</c:v>
                </c:pt>
                <c:pt idx="2">
                  <c:v>4006</c:v>
                </c:pt>
              </c:numCache>
            </c:numRef>
          </c:val>
          <c:extLst>
            <c:ext xmlns:c16="http://schemas.microsoft.com/office/drawing/2014/chart" uri="{C3380CC4-5D6E-409C-BE32-E72D297353CC}">
              <c16:uniqueId val="{00000000-4BDB-44C7-AB4D-930C7B94D15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853</c:v>
                </c:pt>
                <c:pt idx="1">
                  <c:v>935</c:v>
                </c:pt>
                <c:pt idx="2">
                  <c:v>743</c:v>
                </c:pt>
              </c:numCache>
            </c:numRef>
          </c:val>
          <c:extLst>
            <c:ext xmlns:c16="http://schemas.microsoft.com/office/drawing/2014/chart" uri="{C3380CC4-5D6E-409C-BE32-E72D297353CC}">
              <c16:uniqueId val="{00000001-4BDB-44C7-AB4D-930C7B94D15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2916</c:v>
                </c:pt>
                <c:pt idx="1">
                  <c:v>2846</c:v>
                </c:pt>
                <c:pt idx="2">
                  <c:v>2590</c:v>
                </c:pt>
              </c:numCache>
            </c:numRef>
          </c:val>
          <c:extLst>
            <c:ext xmlns:c16="http://schemas.microsoft.com/office/drawing/2014/chart" uri="{C3380CC4-5D6E-409C-BE32-E72D297353CC}">
              <c16:uniqueId val="{00000002-4BDB-44C7-AB4D-930C7B94D15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合併特例債の償還が返済のピークを過ぎたことから、元利償還金は減少しており、今後も減少していくことが見込まれる。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実質公債費比率の構造全体としては、前年と比較して大きな変化はなく、今後も計画的な地方債等の発行に努める必要がある。</a:t>
          </a: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将来負担額の全体額としては、一般会計等に係る地方債の現在高の減少等に伴い、前年比</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1,043</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百万円減少したものの、充当可能財源等については、基準財政需要額算入見込額の減少が影響し、全体で前年比</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2,605</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百万円減少したため、将来負担比率の構造としては悪化することとなった。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R</a:t>
          </a: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元年度以降、地方債現在高は減少傾向にあるが、今後も老朽化したインフラや公共施設の更新等に加えて学校規模適正化（学校統廃合）も進めていく必要がある。</a:t>
          </a:r>
          <a:endParaRPr kumimoji="1" lang="en-US" altLang="ja-JP"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投資的経費には、財源として地方債活用が不可欠であるが、財政運営に大きく影響を及ぼすことから必要性や緊急性を踏まえた優先順位を明確にし、将来負担の影響も見据えながら、適切な行財政運営を図っていく必要がある。</a:t>
          </a: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熊本県玉名市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年度決算において、基金全体としては前年度比が</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938</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百万円の減額となった。主な要因としては、財政調整基金において財源不足等を補うために取崩した額が積立額より大きかったためである。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財政調整基金をはじめとする主な基金について、今後の方針は以下に記載のとおりだが、その他特定目的基金については、今後各基金ごとに該当する事業への取崩しを行う予定ではあるものの、現時点での充当予定事業や金額は未定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市有施設整備基金・・・庁舎以外の公共施設の整備を図るための財源。</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地域振興基金・・・市民の連帯の強化又は地域振興を目的とする、事業の推進を図るための事業の財源。</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九州新幹線渇水等被害対策基金・・・渇水被害対策のための農業用インフラ整備、及び維持費用のための財源。</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市有施設整備基金は、中学校施設改修事業及び公共施設包括管理事業の財源として取崩しを行ったため</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199</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百万円の減額となった。</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地域振興基金は、地域振興を目的としたイベント等のソフト事業の財源として例年取崩しを行っており、</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決算においても前年同額の</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百万円を取り崩した。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九州新幹線渇水等被害対策基金は、渇水被害対策のための財源として取崩しを行ったため</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39</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百万円の減額となった　</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市有施設整備基金は、今後控えている学校規模適正化に伴う学校施設整備（統廃合関係）等に取崩しを行う見込みである。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地域振興基金については、平成</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年度当初から、本市の主要なイベントである玉名納涼花火大会やいちごマラソン等のソフト事業の財源とするため、毎年</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百万円程度の取崩しを行っていく。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九州新幹線渇水等被害対策基金の今後の増減の見込については、積立は利子分のみで事業継続に係る取崩しが主になる見込である。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年度の決算においては、</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R5</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年度からの繰越金等の積立が</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593</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百万円となっているが、財源不足等を補うため</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1,084</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百万円の取崩しを行っており、前年度から減少することとなった。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今後も財源不足等を補うために取崩しを行っていくことが見込まれるが、本市としては基金積立額として災害等への備えも含め</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3,500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百万円を必要額としている。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今後は、老朽化した学校施設の改築を計画しており、加えて高齢化の進行等による社会保障関係経費の増加や燃油価格・物価高騰の影響よる各種行政経費の伸びが見込まれるため、急激な減少とならないよう適切な行財政運営が必要とな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年度においては、国補正予算（第</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号）に係る財政措置で、地方交付税に「臨時財政対策債償還基金費」が創設されたことに伴う増額交付分及び利子収入</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102</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百万円について積立を行い、公債費償還に係る財源のため</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300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百万円の取崩しを行ったため減額となった。</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R6</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年度末における本市の地方債残高は</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29,330</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百万円であり、前年度と比較して</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1,042</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百万円減少し、公債費についても</a:t>
          </a:r>
          <a:r>
            <a:rPr kumimoji="1" lang="en-US" altLang="ja-JP"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94</a:t>
          </a: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百万円減少している状況である。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tx1"/>
              </a:solidFill>
              <a:effectLst/>
              <a:uLnTx/>
              <a:uFillTx/>
              <a:latin typeface="ＭＳ ゴシック" panose="020B0609070205080204" pitchFamily="49" charset="-128"/>
              <a:ea typeface="ＭＳ ゴシック" panose="020B0609070205080204" pitchFamily="49" charset="-128"/>
              <a:cs typeface="+mn-cs"/>
            </a:rPr>
            <a:t>　地方債残高、公債費ともに減少傾向ではあるものの、引き続き高い水準にて推移する見込みであり、地方債を償還するための財源が不足する可能性が高いため、必要に応じ基金を取り崩すことが見込まれる。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62,582
61,189
152.60
37,836,805
36,428,206
1,213,663
18,652,425
29,330,369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か年平均財政力指数は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年度での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か年平均</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ポイント増加しており、類似団体の平均値と同数値である。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　また、単年度で比較すると</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年度は</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0.43</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で、</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R5</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年度</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0.44</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から</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ポイント減少している。減少の要因は、基準財政収入額の</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41</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百万円増が基準財政需要額の</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257</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百万円増の増加率を下回っているためである。</a:t>
          </a:r>
          <a:endPar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人口減少社会の中で、より効率的な行政運営に努めるほか、企業誘致や定住</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の促進、使用料・手数料の適正化、市税の徴収強化等により、自主財源の確保と財政基盤の強化を図る。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59267</xdr:rowOff>
    </xdr:from>
    <xdr:to>
      <xdr:col>23</xdr:col>
      <xdr:colOff>133350</xdr:colOff>
      <xdr:row>44</xdr:row>
      <xdr:rowOff>84667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060017"/>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145644</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59267</xdr:rowOff>
    </xdr:from>
    <xdr:to>
      <xdr:col>24</xdr:col>
      <xdr:colOff>12700</xdr:colOff>
      <xdr:row>35</xdr:row>
      <xdr:rowOff>59267</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137583</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4114800" y="68241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58860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7454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137583</xdr:rowOff>
    </xdr:from>
    <xdr:to>
      <xdr:col>19</xdr:col>
      <xdr:colOff>133350</xdr:colOff>
      <xdr:row>40</xdr:row>
      <xdr:rowOff>6350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2413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86783</xdr:rowOff>
    </xdr:from>
    <xdr:to>
      <xdr:col>19</xdr:col>
      <xdr:colOff>184150</xdr:colOff>
      <xdr:row>40</xdr:row>
      <xdr:rowOff>16933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27110</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137583</xdr:rowOff>
    </xdr:from>
    <xdr:to>
      <xdr:col>15</xdr:col>
      <xdr:colOff>82550</xdr:colOff>
      <xdr:row>39</xdr:row>
      <xdr:rowOff>137583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241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39</xdr:row>
      <xdr:rowOff>46567</xdr:rowOff>
    </xdr:from>
    <xdr:to>
      <xdr:col>15</xdr:col>
      <xdr:colOff>133350</xdr:colOff>
      <xdr:row>39</xdr:row>
      <xdr:rowOff>148167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158344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97367</xdr:rowOff>
    </xdr:from>
    <xdr:to>
      <xdr:col>11</xdr:col>
      <xdr:colOff>31750</xdr:colOff>
      <xdr:row>39</xdr:row>
      <xdr:rowOff>137583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7839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39</xdr:row>
      <xdr:rowOff>86783</xdr:rowOff>
    </xdr:from>
    <xdr:to>
      <xdr:col>11</xdr:col>
      <xdr:colOff>82550</xdr:colOff>
      <xdr:row>40</xdr:row>
      <xdr:rowOff>16933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677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1710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67733</xdr:rowOff>
    </xdr:from>
    <xdr:to>
      <xdr:col>7</xdr:col>
      <xdr:colOff>31750</xdr:colOff>
      <xdr:row>37</xdr:row>
      <xdr:rowOff>169334</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8060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618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86783</xdr:rowOff>
    </xdr:from>
    <xdr:to>
      <xdr:col>23</xdr:col>
      <xdr:colOff>184150</xdr:colOff>
      <xdr:row>40</xdr:row>
      <xdr:rowOff>16933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103310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41927</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86783</xdr:rowOff>
    </xdr:from>
    <xdr:to>
      <xdr:col>15</xdr:col>
      <xdr:colOff>133350</xdr:colOff>
      <xdr:row>40</xdr:row>
      <xdr:rowOff>16933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1710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86783</xdr:rowOff>
    </xdr:from>
    <xdr:to>
      <xdr:col>11</xdr:col>
      <xdr:colOff>82550</xdr:colOff>
      <xdr:row>40</xdr:row>
      <xdr:rowOff>16933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46567</xdr:rowOff>
    </xdr:from>
    <xdr:to>
      <xdr:col>7</xdr:col>
      <xdr:colOff>31750</xdr:colOff>
      <xdr:row>39</xdr:row>
      <xdr:rowOff>148167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132944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経常収支比率については、分子では維持補修費の分析替等による</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百万円減、定年延長に伴う退職手当負担金の増等による人件費</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百万円増や物件費</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百万円増、分母では臨時財政対策債で</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百万円減、普通交付税</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百万円増や地方消費税交付金</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百万円増となっている。結果的に前年度と比較して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ポイント減少したが、類似団体平均や全国平均及び県平均を上回っている状況が続いている。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今後、比率の改善に向けては、市税等の自主財源確保を図りつつ、歳出における人件費の抑制や既存事務事業の徹底した見直し等、行財政改革を強力に推進していく必要がある。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160655</xdr:rowOff>
    </xdr:from>
    <xdr:to>
      <xdr:col>23</xdr:col>
      <xdr:colOff>133350</xdr:colOff>
      <xdr:row>67</xdr:row>
      <xdr:rowOff>43815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276205"/>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15892</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50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43815</xdr:rowOff>
    </xdr:from>
    <xdr:to>
      <xdr:col>24</xdr:col>
      <xdr:colOff>12700</xdr:colOff>
      <xdr:row>67</xdr:row>
      <xdr:rowOff>43815</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53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75582</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10019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160655</xdr:rowOff>
    </xdr:from>
    <xdr:to>
      <xdr:col>24</xdr:col>
      <xdr:colOff>12700</xdr:colOff>
      <xdr:row>59</xdr:row>
      <xdr:rowOff>160655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276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97155</xdr:rowOff>
    </xdr:from>
    <xdr:to>
      <xdr:col>23</xdr:col>
      <xdr:colOff>133350</xdr:colOff>
      <xdr:row>65</xdr:row>
      <xdr:rowOff>109220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1241405"/>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47324</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486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30797</xdr:rowOff>
    </xdr:from>
    <xdr:to>
      <xdr:col>23</xdr:col>
      <xdr:colOff>184150</xdr:colOff>
      <xdr:row>64</xdr:row>
      <xdr:rowOff>132397</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1003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109220</xdr:rowOff>
    </xdr:from>
    <xdr:to>
      <xdr:col>19</xdr:col>
      <xdr:colOff>133350</xdr:colOff>
      <xdr:row>65</xdr:row>
      <xdr:rowOff>115253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3225800" y="1125347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111760</xdr:rowOff>
    </xdr:from>
    <xdr:to>
      <xdr:col>19</xdr:col>
      <xdr:colOff>184150</xdr:colOff>
      <xdr:row>64</xdr:row>
      <xdr:rowOff>41910</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52087</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8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166053</xdr:rowOff>
    </xdr:from>
    <xdr:to>
      <xdr:col>15</xdr:col>
      <xdr:colOff>82550</xdr:colOff>
      <xdr:row>65</xdr:row>
      <xdr:rowOff>115253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1138853"/>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51435</xdr:rowOff>
    </xdr:from>
    <xdr:to>
      <xdr:col>15</xdr:col>
      <xdr:colOff>133350</xdr:colOff>
      <xdr:row>63</xdr:row>
      <xdr:rowOff>153035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163212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166053</xdr:rowOff>
    </xdr:from>
    <xdr:to>
      <xdr:col>11</xdr:col>
      <xdr:colOff>31750</xdr:colOff>
      <xdr:row>66</xdr:row>
      <xdr:rowOff>22225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1138853"/>
          <a:ext cx="889000" cy="199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29845</xdr:rowOff>
    </xdr:from>
    <xdr:to>
      <xdr:col>11</xdr:col>
      <xdr:colOff>82550</xdr:colOff>
      <xdr:row>62</xdr:row>
      <xdr:rowOff>131445</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141622</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42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69532</xdr:rowOff>
    </xdr:from>
    <xdr:to>
      <xdr:col>7</xdr:col>
      <xdr:colOff>31750</xdr:colOff>
      <xdr:row>63</xdr:row>
      <xdr:rowOff>171132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9859</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39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46355</xdr:rowOff>
    </xdr:from>
    <xdr:to>
      <xdr:col>23</xdr:col>
      <xdr:colOff>184150</xdr:colOff>
      <xdr:row>65</xdr:row>
      <xdr:rowOff>147955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18432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11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64453</xdr:rowOff>
    </xdr:from>
    <xdr:to>
      <xdr:col>15</xdr:col>
      <xdr:colOff>133350</xdr:colOff>
      <xdr:row>65</xdr:row>
      <xdr:rowOff>166053</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1208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150830</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1295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115253</xdr:rowOff>
    </xdr:from>
    <xdr:to>
      <xdr:col>11</xdr:col>
      <xdr:colOff>82550</xdr:colOff>
      <xdr:row>65</xdr:row>
      <xdr:rowOff>45403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108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30180</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1174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142875</xdr:rowOff>
    </xdr:from>
    <xdr:to>
      <xdr:col>7</xdr:col>
      <xdr:colOff>31750</xdr:colOff>
      <xdr:row>66</xdr:row>
      <xdr:rowOff>73025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57802</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37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[163,373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類似団体平均と比較して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26,534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円低くなっているが、ごみ処理業務や消防業務を一部事務組合で行っているためであり、一部事務組合負担金のうち人件費や物件費に充当される部分を振り替えると実際の額は増加する。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決算額としては、前年度と比較して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17,323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円の増となっており、これは</a:t>
          </a:r>
          <a:r>
            <a:rPr kumimoji="1" lang="ja-JP"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社会情勢の変化に伴う賃金アップの動きや燃油価格・物価高騰の影響による各種行政経費の増加が主な要因として考えられる。</a:t>
          </a:r>
          <a:endParaRPr kumimoji="1" lang="en-US" altLang="ja-JP"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今後も社会情勢の変化により人件費や物価の上昇が続いていくものと見込まれるため、適切な財政運営に努めていく必要がある。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22041</xdr:rowOff>
    </xdr:from>
    <xdr:to>
      <xdr:col>23</xdr:col>
      <xdr:colOff>133350</xdr:colOff>
      <xdr:row>89</xdr:row>
      <xdr:rowOff>10283</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9491"/>
          <a:ext cx="0" cy="13598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153810</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4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10283</xdr:rowOff>
    </xdr:from>
    <xdr:to>
      <xdr:col>24</xdr:col>
      <xdr:colOff>12700</xdr:colOff>
      <xdr:row>89</xdr:row>
      <xdr:rowOff>10283</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6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108418</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52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22041</xdr:rowOff>
    </xdr:from>
    <xdr:to>
      <xdr:col>24</xdr:col>
      <xdr:colOff>12700</xdr:colOff>
      <xdr:row>81</xdr:row>
      <xdr:rowOff>22041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9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1797</xdr:rowOff>
    </xdr:from>
    <xdr:to>
      <xdr:col>23</xdr:col>
      <xdr:colOff>133350</xdr:colOff>
      <xdr:row>82</xdr:row>
      <xdr:rowOff>121225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60697"/>
          <a:ext cx="838200" cy="11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53985</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284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81908</xdr:rowOff>
    </xdr:from>
    <xdr:to>
      <xdr:col>23</xdr:col>
      <xdr:colOff>184150</xdr:colOff>
      <xdr:row>84</xdr:row>
      <xdr:rowOff>12058</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312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1797</xdr:rowOff>
    </xdr:from>
    <xdr:to>
      <xdr:col>19</xdr:col>
      <xdr:colOff>133350</xdr:colOff>
      <xdr:row>82</xdr:row>
      <xdr:rowOff>26788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060697"/>
          <a:ext cx="889000" cy="24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819</xdr:rowOff>
    </xdr:from>
    <xdr:to>
      <xdr:col>19</xdr:col>
      <xdr:colOff>184150</xdr:colOff>
      <xdr:row>83</xdr:row>
      <xdr:rowOff>102419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3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87196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317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165739</xdr:rowOff>
    </xdr:from>
    <xdr:to>
      <xdr:col>15</xdr:col>
      <xdr:colOff>82550</xdr:colOff>
      <xdr:row>82</xdr:row>
      <xdr:rowOff>26788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53189"/>
          <a:ext cx="889000" cy="3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159493</xdr:rowOff>
    </xdr:from>
    <xdr:to>
      <xdr:col>15</xdr:col>
      <xdr:colOff>133350</xdr:colOff>
      <xdr:row>83</xdr:row>
      <xdr:rowOff>89643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74420</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304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116816</xdr:rowOff>
    </xdr:from>
    <xdr:to>
      <xdr:col>11</xdr:col>
      <xdr:colOff>31750</xdr:colOff>
      <xdr:row>81</xdr:row>
      <xdr:rowOff>165739</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4266"/>
          <a:ext cx="889000" cy="4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125918</xdr:rowOff>
    </xdr:from>
    <xdr:to>
      <xdr:col>11</xdr:col>
      <xdr:colOff>82550</xdr:colOff>
      <xdr:row>83</xdr:row>
      <xdr:rowOff>56068</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84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40845</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271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19242</xdr:rowOff>
    </xdr:from>
    <xdr:to>
      <xdr:col>7</xdr:col>
      <xdr:colOff>31750</xdr:colOff>
      <xdr:row>82</xdr:row>
      <xdr:rowOff>120842</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78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105619</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64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70425</xdr:rowOff>
    </xdr:from>
    <xdr:to>
      <xdr:col>23</xdr:col>
      <xdr:colOff>184150</xdr:colOff>
      <xdr:row>83</xdr:row>
      <xdr:rowOff>575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86952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7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122447</xdr:rowOff>
    </xdr:from>
    <xdr:to>
      <xdr:col>19</xdr:col>
      <xdr:colOff>184150</xdr:colOff>
      <xdr:row>82</xdr:row>
      <xdr:rowOff>52597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0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62774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787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147438</xdr:rowOff>
    </xdr:from>
    <xdr:to>
      <xdr:col>15</xdr:col>
      <xdr:colOff>133350</xdr:colOff>
      <xdr:row>82</xdr:row>
      <xdr:rowOff>77588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3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87765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03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114939</xdr:rowOff>
    </xdr:from>
    <xdr:to>
      <xdr:col>11</xdr:col>
      <xdr:colOff>82550</xdr:colOff>
      <xdr:row>82</xdr:row>
      <xdr:rowOff>45089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0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55266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7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66016</xdr:rowOff>
    </xdr:from>
    <xdr:to>
      <xdr:col>7</xdr:col>
      <xdr:colOff>31750</xdr:colOff>
      <xdr:row>81</xdr:row>
      <xdr:rowOff>167616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6343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2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ラスパイレス指数については、前年度と比較して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ポイント減となり、類似団体の平均値を下回っている状況である。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主な要因は、新規採用者・退職者等により職員構成の変動が生じたためである。</a:t>
          </a:r>
        </a:p>
        <a:p>
          <a:endParaRPr kumimoji="1" lang="ja-JP" altLang="en-US" sz="1300" u="none">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112486</xdr:rowOff>
    </xdr:from>
    <xdr:to>
      <xdr:col>81</xdr:col>
      <xdr:colOff>44450</xdr:colOff>
      <xdr:row>88</xdr:row>
      <xdr:rowOff>137886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657036"/>
          <a:ext cx="0" cy="1568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27413</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400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112486</xdr:rowOff>
    </xdr:from>
    <xdr:to>
      <xdr:col>81</xdr:col>
      <xdr:colOff>133350</xdr:colOff>
      <xdr:row>79</xdr:row>
      <xdr:rowOff>112486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657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83457</xdr:rowOff>
    </xdr:from>
    <xdr:to>
      <xdr:col>81</xdr:col>
      <xdr:colOff>44450</xdr:colOff>
      <xdr:row>85</xdr:row>
      <xdr:rowOff>152400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656707"/>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56441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2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85</xdr:row>
      <xdr:rowOff>169636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101600</xdr:rowOff>
    </xdr:from>
    <xdr:to>
      <xdr:col>77</xdr:col>
      <xdr:colOff>95250</xdr:colOff>
      <xdr:row>86</xdr:row>
      <xdr:rowOff>31750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41927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4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85</xdr:row>
      <xdr:rowOff>169636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725650"/>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15421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7256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170543</xdr:rowOff>
    </xdr:from>
    <xdr:to>
      <xdr:col>64</xdr:col>
      <xdr:colOff>152400</xdr:colOff>
      <xdr:row>86</xdr:row>
      <xdr:rowOff>100693</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85470</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83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605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49184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45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118836</xdr:rowOff>
    </xdr:from>
    <xdr:to>
      <xdr:col>73</xdr:col>
      <xdr:colOff>44450</xdr:colOff>
      <xdr:row>86</xdr:row>
      <xdr:rowOff>48986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69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人当たりの職員数は、前年度と比較して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人増となっており、要因として、職員数の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名増加と人口減少によるものである。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今後も、地方公務員の定年延長制度や職員一人一人の多様な働き方等についても考慮していく必要があり、年齢構成の平準化等の中長期的な視点も踏まえて、定員管理を行っていく必要がある。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27940</xdr:rowOff>
    </xdr:from>
    <xdr:to>
      <xdr:col>81</xdr:col>
      <xdr:colOff>44450</xdr:colOff>
      <xdr:row>67</xdr:row>
      <xdr:rowOff>45538</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43490"/>
          <a:ext cx="0" cy="1389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17615</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04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45538</xdr:rowOff>
    </xdr:from>
    <xdr:to>
      <xdr:col>81</xdr:col>
      <xdr:colOff>133350</xdr:colOff>
      <xdr:row>67</xdr:row>
      <xdr:rowOff>45538</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32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114317</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8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27940</xdr:rowOff>
    </xdr:from>
    <xdr:to>
      <xdr:col>81</xdr:col>
      <xdr:colOff>133350</xdr:colOff>
      <xdr:row>59</xdr:row>
      <xdr:rowOff>27940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4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162137</xdr:rowOff>
    </xdr:from>
    <xdr:to>
      <xdr:col>81</xdr:col>
      <xdr:colOff>44450</xdr:colOff>
      <xdr:row>61</xdr:row>
      <xdr:rowOff>7922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449137"/>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75128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335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103051</xdr:rowOff>
    </xdr:from>
    <xdr:to>
      <xdr:col>81</xdr:col>
      <xdr:colOff>95250</xdr:colOff>
      <xdr:row>62</xdr:row>
      <xdr:rowOff>33201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160988</xdr:rowOff>
    </xdr:from>
    <xdr:to>
      <xdr:col>77</xdr:col>
      <xdr:colOff>44450</xdr:colOff>
      <xdr:row>60</xdr:row>
      <xdr:rowOff>162137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44798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89263</xdr:rowOff>
    </xdr:from>
    <xdr:to>
      <xdr:col>77</xdr:col>
      <xdr:colOff>95250</xdr:colOff>
      <xdr:row>62</xdr:row>
      <xdr:rowOff>19413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47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4190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34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149497</xdr:rowOff>
    </xdr:from>
    <xdr:to>
      <xdr:col>72</xdr:col>
      <xdr:colOff>203200</xdr:colOff>
      <xdr:row>60</xdr:row>
      <xdr:rowOff>160988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43649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75474</xdr:rowOff>
    </xdr:from>
    <xdr:to>
      <xdr:col>73</xdr:col>
      <xdr:colOff>44450</xdr:colOff>
      <xdr:row>62</xdr:row>
      <xdr:rowOff>5624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33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161851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20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140305</xdr:rowOff>
    </xdr:from>
    <xdr:to>
      <xdr:col>68</xdr:col>
      <xdr:colOff>152400</xdr:colOff>
      <xdr:row>60</xdr:row>
      <xdr:rowOff>149497</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427305"/>
          <a:ext cx="88900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65133</xdr:rowOff>
    </xdr:from>
    <xdr:to>
      <xdr:col>68</xdr:col>
      <xdr:colOff>203200</xdr:colOff>
      <xdr:row>61</xdr:row>
      <xdr:rowOff>166733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151510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09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21469</xdr:rowOff>
    </xdr:from>
    <xdr:to>
      <xdr:col>64</xdr:col>
      <xdr:colOff>152400</xdr:colOff>
      <xdr:row>61</xdr:row>
      <xdr:rowOff>123069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47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107846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66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128572</xdr:rowOff>
    </xdr:from>
    <xdr:to>
      <xdr:col>81</xdr:col>
      <xdr:colOff>95250</xdr:colOff>
      <xdr:row>61</xdr:row>
      <xdr:rowOff>58722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1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145099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260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111337</xdr:rowOff>
    </xdr:from>
    <xdr:to>
      <xdr:col>77</xdr:col>
      <xdr:colOff>95250</xdr:colOff>
      <xdr:row>61</xdr:row>
      <xdr:rowOff>41487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51664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110188</xdr:rowOff>
    </xdr:from>
    <xdr:to>
      <xdr:col>73</xdr:col>
      <xdr:colOff>44450</xdr:colOff>
      <xdr:row>61</xdr:row>
      <xdr:rowOff>40338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50515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166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98697</xdr:rowOff>
    </xdr:from>
    <xdr:to>
      <xdr:col>68</xdr:col>
      <xdr:colOff>203200</xdr:colOff>
      <xdr:row>61</xdr:row>
      <xdr:rowOff>28847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39024</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89505</xdr:rowOff>
    </xdr:from>
    <xdr:to>
      <xdr:col>64</xdr:col>
      <xdr:colOff>152400</xdr:colOff>
      <xdr:row>61</xdr:row>
      <xdr:rowOff>19655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7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29832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1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実質公債費比率については、前年度と比較して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ポイントの減少となった。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主な減要因として、分子では元利償還金の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百万円の減や災害復旧等に係る基準財政需要額は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百万円の減が挙げられ、分母では普通交付税額が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百万円の増となったことが影響している。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財政運営としては健全な状態であるが、今後も老朽化したインフラや公共施設の更新等を控えていることから、必要性・緊急性など優先順位を明確にした上で、事業化を行う必要がある。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33867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40450"/>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5944</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33867</xdr:rowOff>
    </xdr:from>
    <xdr:to>
      <xdr:col>81</xdr:col>
      <xdr:colOff>133350</xdr:colOff>
      <xdr:row>45</xdr:row>
      <xdr:rowOff>33867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137583</xdr:rowOff>
    </xdr:from>
    <xdr:to>
      <xdr:col>81</xdr:col>
      <xdr:colOff>44450</xdr:colOff>
      <xdr:row>40</xdr:row>
      <xdr:rowOff>59972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824133"/>
          <a:ext cx="8382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166105</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8526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22578</xdr:rowOff>
    </xdr:from>
    <xdr:to>
      <xdr:col>81</xdr:col>
      <xdr:colOff>95250</xdr:colOff>
      <xdr:row>40</xdr:row>
      <xdr:rowOff>124178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59972</xdr:rowOff>
    </xdr:from>
    <xdr:to>
      <xdr:col>77</xdr:col>
      <xdr:colOff>44450</xdr:colOff>
      <xdr:row>40</xdr:row>
      <xdr:rowOff>140405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9179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153811</xdr:rowOff>
    </xdr:from>
    <xdr:to>
      <xdr:col>77</xdr:col>
      <xdr:colOff>95250</xdr:colOff>
      <xdr:row>40</xdr:row>
      <xdr:rowOff>83961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94138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113595</xdr:rowOff>
    </xdr:from>
    <xdr:to>
      <xdr:col>72</xdr:col>
      <xdr:colOff>203200</xdr:colOff>
      <xdr:row>40</xdr:row>
      <xdr:rowOff>140405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9715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113595</xdr:rowOff>
    </xdr:from>
    <xdr:to>
      <xdr:col>73</xdr:col>
      <xdr:colOff>44450</xdr:colOff>
      <xdr:row>40</xdr:row>
      <xdr:rowOff>43745</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53922</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59972</xdr:rowOff>
    </xdr:from>
    <xdr:to>
      <xdr:col>68</xdr:col>
      <xdr:colOff>152400</xdr:colOff>
      <xdr:row>40</xdr:row>
      <xdr:rowOff>113595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917972"/>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113595</xdr:rowOff>
    </xdr:from>
    <xdr:to>
      <xdr:col>68</xdr:col>
      <xdr:colOff>203200</xdr:colOff>
      <xdr:row>40</xdr:row>
      <xdr:rowOff>43745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0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53922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46567</xdr:rowOff>
    </xdr:from>
    <xdr:to>
      <xdr:col>64</xdr:col>
      <xdr:colOff>152400</xdr:colOff>
      <xdr:row>39</xdr:row>
      <xdr:rowOff>148167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158344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103310</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9172</xdr:rowOff>
    </xdr:from>
    <xdr:to>
      <xdr:col>77</xdr:col>
      <xdr:colOff>95250</xdr:colOff>
      <xdr:row>40</xdr:row>
      <xdr:rowOff>110772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95549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95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89605</xdr:rowOff>
    </xdr:from>
    <xdr:to>
      <xdr:col>73</xdr:col>
      <xdr:colOff>44450</xdr:colOff>
      <xdr:row>41</xdr:row>
      <xdr:rowOff>19755</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4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4532</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62795</xdr:rowOff>
    </xdr:from>
    <xdr:to>
      <xdr:col>68</xdr:col>
      <xdr:colOff>203200</xdr:colOff>
      <xdr:row>40</xdr:row>
      <xdr:rowOff>164395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149172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00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9172</xdr:rowOff>
    </xdr:from>
    <xdr:to>
      <xdr:col>64</xdr:col>
      <xdr:colOff>152400</xdr:colOff>
      <xdr:row>40</xdr:row>
      <xdr:rowOff>110772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95549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将来負担比率については、前年度と比較して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ポイント増となり類似団体の平均値を大きく上回る結果となった。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主な要因としては、充当可能基金が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年度と比較すると</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910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百万円減、基準財政需要額算入見込額が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1,760</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百万円減となったことによるものである。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今後これ以上、比率が上昇しないよう財政の健全化に努めていく。</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164919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236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136996</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0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164919</xdr:rowOff>
    </xdr:from>
    <xdr:to>
      <xdr:col>81</xdr:col>
      <xdr:colOff>133350</xdr:colOff>
      <xdr:row>22</xdr:row>
      <xdr:rowOff>164919</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36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118594</xdr:rowOff>
    </xdr:from>
    <xdr:to>
      <xdr:col>81</xdr:col>
      <xdr:colOff>44450</xdr:colOff>
      <xdr:row>15</xdr:row>
      <xdr:rowOff>91924</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518894"/>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162698</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20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146171</xdr:rowOff>
    </xdr:from>
    <xdr:to>
      <xdr:col>81</xdr:col>
      <xdr:colOff>95250</xdr:colOff>
      <xdr:row>14</xdr:row>
      <xdr:rowOff>76321</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7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19776</xdr:rowOff>
    </xdr:from>
    <xdr:to>
      <xdr:col>77</xdr:col>
      <xdr:colOff>44450</xdr:colOff>
      <xdr:row>14</xdr:row>
      <xdr:rowOff>118594</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420076"/>
          <a:ext cx="889000" cy="98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38160</xdr:rowOff>
    </xdr:from>
    <xdr:to>
      <xdr:col>77</xdr:col>
      <xdr:colOff>95250</xdr:colOff>
      <xdr:row>13</xdr:row>
      <xdr:rowOff>139760</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7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149937</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5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19776</xdr:rowOff>
    </xdr:from>
    <xdr:to>
      <xdr:col>72</xdr:col>
      <xdr:colOff>203200</xdr:colOff>
      <xdr:row>14</xdr:row>
      <xdr:rowOff>33564</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420076"/>
          <a:ext cx="889000" cy="1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79526</xdr:rowOff>
    </xdr:from>
    <xdr:to>
      <xdr:col>73</xdr:col>
      <xdr:colOff>44450</xdr:colOff>
      <xdr:row>14</xdr:row>
      <xdr:rowOff>9676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3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19853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33564</xdr:rowOff>
    </xdr:from>
    <xdr:to>
      <xdr:col>68</xdr:col>
      <xdr:colOff>152400</xdr:colOff>
      <xdr:row>14</xdr:row>
      <xdr:rowOff>91017</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433864"/>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80433</xdr:rowOff>
    </xdr:from>
    <xdr:to>
      <xdr:col>68</xdr:col>
      <xdr:colOff>203200</xdr:colOff>
      <xdr:row>15</xdr:row>
      <xdr:rowOff>10583</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8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166810</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56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10100</xdr:rowOff>
    </xdr:from>
    <xdr:to>
      <xdr:col>64</xdr:col>
      <xdr:colOff>152400</xdr:colOff>
      <xdr:row>15</xdr:row>
      <xdr:rowOff>111700</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58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96477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6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41124</xdr:rowOff>
    </xdr:from>
    <xdr:to>
      <xdr:col>81</xdr:col>
      <xdr:colOff>95250</xdr:colOff>
      <xdr:row>15</xdr:row>
      <xdr:rowOff>142724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12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13201</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584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67794</xdr:rowOff>
    </xdr:from>
    <xdr:to>
      <xdr:col>77</xdr:col>
      <xdr:colOff>95250</xdr:colOff>
      <xdr:row>14</xdr:row>
      <xdr:rowOff>169394</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468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154171</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554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140426</xdr:rowOff>
    </xdr:from>
    <xdr:to>
      <xdr:col>73</xdr:col>
      <xdr:colOff>44450</xdr:colOff>
      <xdr:row>14</xdr:row>
      <xdr:rowOff>70576</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36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55353</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45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154214</xdr:rowOff>
    </xdr:from>
    <xdr:to>
      <xdr:col>68</xdr:col>
      <xdr:colOff>203200</xdr:colOff>
      <xdr:row>14</xdr:row>
      <xdr:rowOff>84364</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38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94541</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151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40217</xdr:rowOff>
    </xdr:from>
    <xdr:to>
      <xdr:col>64</xdr:col>
      <xdr:colOff>152400</xdr:colOff>
      <xdr:row>14</xdr:row>
      <xdr:rowOff>141817</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151994</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209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62,582
61,189
152.60
37,836,805
36,428,206
1,213,663
18,652,425
29,330,369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経常一般人件費は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303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百万円の増となっている、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常勤職員の給与等が</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百万円の増となっていることに加え、定年延長に伴う退職手当負担金</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206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百万円の増により、前年度から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ポイント引き上げる形となった。</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定年は２年に</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歳ずつ引き上げられ、退職手当負担金も隔年で増減する見込みのため、今後も適正な人員配置を行い人件費の抑制を図る必要がある。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153670</xdr:rowOff>
    </xdr:from>
    <xdr:to>
      <xdr:col>24</xdr:col>
      <xdr:colOff>25400</xdr:colOff>
      <xdr:row>40</xdr:row>
      <xdr:rowOff>104140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115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76217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104140</xdr:rowOff>
    </xdr:from>
    <xdr:to>
      <xdr:col>24</xdr:col>
      <xdr:colOff>114300</xdr:colOff>
      <xdr:row>40</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68597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5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153670</xdr:rowOff>
    </xdr:from>
    <xdr:to>
      <xdr:col>24</xdr:col>
      <xdr:colOff>114300</xdr:colOff>
      <xdr:row>33</xdr:row>
      <xdr:rowOff>153670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11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54610</xdr:rowOff>
    </xdr:from>
    <xdr:to>
      <xdr:col>24</xdr:col>
      <xdr:colOff>25400</xdr:colOff>
      <xdr:row>35</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553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6367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50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34290</xdr:rowOff>
    </xdr:from>
    <xdr:to>
      <xdr:col>24</xdr:col>
      <xdr:colOff>76200</xdr:colOff>
      <xdr:row>37</xdr:row>
      <xdr:rowOff>135890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54610</xdr:rowOff>
    </xdr:from>
    <xdr:to>
      <xdr:col>19</xdr:col>
      <xdr:colOff>187325</xdr:colOff>
      <xdr:row>35</xdr:row>
      <xdr:rowOff>130810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553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85090</xdr:rowOff>
    </xdr:from>
    <xdr:to>
      <xdr:col>15</xdr:col>
      <xdr:colOff>98425</xdr:colOff>
      <xdr:row>35</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0858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29227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85090</xdr:rowOff>
    </xdr:from>
    <xdr:to>
      <xdr:col>11</xdr:col>
      <xdr:colOff>9525</xdr:colOff>
      <xdr:row>36</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08584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26670</xdr:rowOff>
    </xdr:from>
    <xdr:to>
      <xdr:col>6</xdr:col>
      <xdr:colOff>171450</xdr:colOff>
      <xdr:row>37</xdr:row>
      <xdr:rowOff>128270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113047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95250</xdr:rowOff>
    </xdr:from>
    <xdr:to>
      <xdr:col>24</xdr:col>
      <xdr:colOff>76200</xdr:colOff>
      <xdr:row>36</xdr:row>
      <xdr:rowOff>25400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111777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3810</xdr:rowOff>
    </xdr:from>
    <xdr:to>
      <xdr:col>20</xdr:col>
      <xdr:colOff>38100</xdr:colOff>
      <xdr:row>35</xdr:row>
      <xdr:rowOff>105410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0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115587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7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80010</xdr:rowOff>
    </xdr:from>
    <xdr:to>
      <xdr:col>15</xdr:col>
      <xdr:colOff>149225</xdr:colOff>
      <xdr:row>36</xdr:row>
      <xdr:rowOff>10160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20337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34290</xdr:rowOff>
    </xdr:from>
    <xdr:to>
      <xdr:col>11</xdr:col>
      <xdr:colOff>60325</xdr:colOff>
      <xdr:row>35</xdr:row>
      <xdr:rowOff>135890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146067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125730</xdr:rowOff>
    </xdr:from>
    <xdr:to>
      <xdr:col>6</xdr:col>
      <xdr:colOff>171450</xdr:colOff>
      <xdr:row>36</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66057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物件費については、経常一般物件費は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百万円の増となり、比率としても</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ポイント増加することとなった。　主な要因としては、新型コロナウイルスワクチン接種が臨時接種から定期接種へ切り替わったことで補助等がなくなり、経常一般財源となったためである。また、人件費や資材等の高騰により委託料などが全体的に増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今後も物価高騰の影響により各種行政経費の増加が見込まれるため、徹底した事務事業の見直しを行い、適切な行財政運営を行う必要がある。</a:t>
          </a:r>
        </a:p>
        <a:p>
          <a:endParaRPr kumimoji="1" lang="ja-JP" altLang="en-US" sz="12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19050</xdr:rowOff>
    </xdr:from>
    <xdr:to>
      <xdr:col>82</xdr:col>
      <xdr:colOff>107950</xdr:colOff>
      <xdr:row>21</xdr:row>
      <xdr:rowOff>95250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79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67327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6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95250</xdr:rowOff>
    </xdr:from>
    <xdr:to>
      <xdr:col>82</xdr:col>
      <xdr:colOff>196850</xdr:colOff>
      <xdr:row>21</xdr:row>
      <xdr:rowOff>95250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9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105427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9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19050</xdr:rowOff>
    </xdr:from>
    <xdr:to>
      <xdr:col>82</xdr:col>
      <xdr:colOff>196850</xdr:colOff>
      <xdr:row>13</xdr:row>
      <xdr:rowOff>19050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15</xdr:row>
      <xdr:rowOff>6350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27300"/>
          <a:ext cx="8382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162577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0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19050</xdr:rowOff>
    </xdr:from>
    <xdr:to>
      <xdr:col>82</xdr:col>
      <xdr:colOff>158750</xdr:colOff>
      <xdr:row>17</xdr:row>
      <xdr:rowOff>120650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14</xdr:row>
      <xdr:rowOff>139700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52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127000</xdr:rowOff>
    </xdr:from>
    <xdr:to>
      <xdr:col>73</xdr:col>
      <xdr:colOff>180975</xdr:colOff>
      <xdr:row>14</xdr:row>
      <xdr:rowOff>139700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27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63500</xdr:rowOff>
    </xdr:from>
    <xdr:to>
      <xdr:col>69</xdr:col>
      <xdr:colOff>92075</xdr:colOff>
      <xdr:row>14</xdr:row>
      <xdr:rowOff>127000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463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120650</xdr:rowOff>
    </xdr:from>
    <xdr:to>
      <xdr:col>69</xdr:col>
      <xdr:colOff>142875</xdr:colOff>
      <xdr:row>16</xdr:row>
      <xdr:rowOff>50800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35577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127000</xdr:rowOff>
    </xdr:from>
    <xdr:to>
      <xdr:col>82</xdr:col>
      <xdr:colOff>158750</xdr:colOff>
      <xdr:row>15</xdr:row>
      <xdr:rowOff>57150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143527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7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4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88900</xdr:rowOff>
    </xdr:from>
    <xdr:to>
      <xdr:col>74</xdr:col>
      <xdr:colOff>31750</xdr:colOff>
      <xdr:row>15</xdr:row>
      <xdr:rowOff>19050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29227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76200</xdr:rowOff>
    </xdr:from>
    <xdr:to>
      <xdr:col>69</xdr:col>
      <xdr:colOff>142875</xdr:colOff>
      <xdr:row>15</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16527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12700</xdr:rowOff>
    </xdr:from>
    <xdr:to>
      <xdr:col>65</xdr:col>
      <xdr:colOff>53975</xdr:colOff>
      <xdr:row>14</xdr:row>
      <xdr:rowOff>114300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124477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扶助費については、前年度と比較して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ポイント減の</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ポイントとなった。この数値は、全国平均及び熊本県平均は下回っているものの、類似団体平均は直近</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年間は全て上回っている状況である。</a:t>
          </a:r>
          <a:endPar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医療費扶助費や介護給付・訓練等給付事業などが主な要因であり、診療報酬や基準額等の増に伴い、増額が見込まれる。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78994</xdr:rowOff>
    </xdr:from>
    <xdr:to>
      <xdr:col>24</xdr:col>
      <xdr:colOff>25400</xdr:colOff>
      <xdr:row>61</xdr:row>
      <xdr:rowOff>124714</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6584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96791</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5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124714</xdr:rowOff>
    </xdr:from>
    <xdr:to>
      <xdr:col>24</xdr:col>
      <xdr:colOff>114300</xdr:colOff>
      <xdr:row>61</xdr:row>
      <xdr:rowOff>124714</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58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165371</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78994</xdr:rowOff>
    </xdr:from>
    <xdr:to>
      <xdr:col>24</xdr:col>
      <xdr:colOff>114300</xdr:colOff>
      <xdr:row>53</xdr:row>
      <xdr:rowOff>78994</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65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51562</xdr:rowOff>
    </xdr:from>
    <xdr:to>
      <xdr:col>24</xdr:col>
      <xdr:colOff>25400</xdr:colOff>
      <xdr:row>57</xdr:row>
      <xdr:rowOff>60706</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2421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140733</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39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124206</xdr:rowOff>
    </xdr:from>
    <xdr:to>
      <xdr:col>24</xdr:col>
      <xdr:colOff>76200</xdr:colOff>
      <xdr:row>56</xdr:row>
      <xdr:rowOff>54356</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5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168148</xdr:rowOff>
    </xdr:from>
    <xdr:to>
      <xdr:col>19</xdr:col>
      <xdr:colOff>187325</xdr:colOff>
      <xdr:row>57</xdr:row>
      <xdr:rowOff>60706</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7693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96774</xdr:rowOff>
    </xdr:from>
    <xdr:to>
      <xdr:col>20</xdr:col>
      <xdr:colOff>38100</xdr:colOff>
      <xdr:row>56</xdr:row>
      <xdr:rowOff>26924</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2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37101</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95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131572</xdr:rowOff>
    </xdr:from>
    <xdr:to>
      <xdr:col>15</xdr:col>
      <xdr:colOff>98425</xdr:colOff>
      <xdr:row>56</xdr:row>
      <xdr:rowOff>168148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32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69342</xdr:rowOff>
    </xdr:from>
    <xdr:to>
      <xdr:col>15</xdr:col>
      <xdr:colOff>149225</xdr:colOff>
      <xdr:row>55</xdr:row>
      <xdr:rowOff>170942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99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9669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267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122428</xdr:rowOff>
    </xdr:from>
    <xdr:to>
      <xdr:col>11</xdr:col>
      <xdr:colOff>9525</xdr:colOff>
      <xdr:row>56</xdr:row>
      <xdr:rowOff>131572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72362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51054</xdr:rowOff>
    </xdr:from>
    <xdr:to>
      <xdr:col>11</xdr:col>
      <xdr:colOff>60325</xdr:colOff>
      <xdr:row>55</xdr:row>
      <xdr:rowOff>152654</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80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162831</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49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151638</xdr:rowOff>
    </xdr:from>
    <xdr:to>
      <xdr:col>6</xdr:col>
      <xdr:colOff>171450</xdr:colOff>
      <xdr:row>56</xdr:row>
      <xdr:rowOff>81788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8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91965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762</xdr:rowOff>
    </xdr:from>
    <xdr:to>
      <xdr:col>24</xdr:col>
      <xdr:colOff>76200</xdr:colOff>
      <xdr:row>57</xdr:row>
      <xdr:rowOff>102362</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773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144289</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45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9906</xdr:rowOff>
    </xdr:from>
    <xdr:to>
      <xdr:col>20</xdr:col>
      <xdr:colOff>38100</xdr:colOff>
      <xdr:row>57</xdr:row>
      <xdr:rowOff>111506</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96283</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117348</xdr:rowOff>
    </xdr:from>
    <xdr:to>
      <xdr:col>15</xdr:col>
      <xdr:colOff>149225</xdr:colOff>
      <xdr:row>57</xdr:row>
      <xdr:rowOff>47498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18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32275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804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80772</xdr:rowOff>
    </xdr:from>
    <xdr:to>
      <xdr:col>11</xdr:col>
      <xdr:colOff>60325</xdr:colOff>
      <xdr:row>57</xdr:row>
      <xdr:rowOff>10922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81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167149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6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71628</xdr:rowOff>
    </xdr:from>
    <xdr:to>
      <xdr:col>6</xdr:col>
      <xdr:colOff>171450</xdr:colOff>
      <xdr:row>57</xdr:row>
      <xdr:rowOff>1778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72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158005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75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その他に係る経常収支比率については、維持補修費において、維持補修費の分析替等の影響で</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となった。繰出金においては、後期高齢者医療基盤安定繰出金は増となり、今後は高齢化の進展による影響で社会保障関係経費の伸びが見込まれることから国保、後期、介護特別会計への繰出金のも増加が想定される。</a:t>
          </a: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69850</xdr:rowOff>
    </xdr:from>
    <xdr:to>
      <xdr:col>82</xdr:col>
      <xdr:colOff>107950</xdr:colOff>
      <xdr:row>60</xdr:row>
      <xdr:rowOff>88900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89852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60977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34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88900</xdr:rowOff>
    </xdr:from>
    <xdr:to>
      <xdr:col>82</xdr:col>
      <xdr:colOff>196850</xdr:colOff>
      <xdr:row>60</xdr:row>
      <xdr:rowOff>88900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375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72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69850</xdr:rowOff>
    </xdr:from>
    <xdr:to>
      <xdr:col>82</xdr:col>
      <xdr:colOff>196850</xdr:colOff>
      <xdr:row>52</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8985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59</xdr:row>
      <xdr:rowOff>50800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9949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73677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503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57150</xdr:rowOff>
    </xdr:from>
    <xdr:to>
      <xdr:col>82</xdr:col>
      <xdr:colOff>158750</xdr:colOff>
      <xdr:row>56</xdr:row>
      <xdr:rowOff>158750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50800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1282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76200</xdr:rowOff>
    </xdr:from>
    <xdr:to>
      <xdr:col>78</xdr:col>
      <xdr:colOff>120650</xdr:colOff>
      <xdr:row>57</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69850</xdr:rowOff>
    </xdr:from>
    <xdr:to>
      <xdr:col>73</xdr:col>
      <xdr:colOff>180975</xdr:colOff>
      <xdr:row>59</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0139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19050</xdr:rowOff>
    </xdr:from>
    <xdr:to>
      <xdr:col>74</xdr:col>
      <xdr:colOff>31750</xdr:colOff>
      <xdr:row>56</xdr:row>
      <xdr:rowOff>120650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130827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69850</xdr:rowOff>
    </xdr:from>
    <xdr:to>
      <xdr:col>69</xdr:col>
      <xdr:colOff>92075</xdr:colOff>
      <xdr:row>59</xdr:row>
      <xdr:rowOff>50800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0139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133350</xdr:rowOff>
    </xdr:from>
    <xdr:to>
      <xdr:col>69</xdr:col>
      <xdr:colOff>142875</xdr:colOff>
      <xdr:row>56</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73677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143527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0</xdr:rowOff>
    </xdr:from>
    <xdr:to>
      <xdr:col>78</xdr:col>
      <xdr:colOff>120650</xdr:colOff>
      <xdr:row>59</xdr:row>
      <xdr:rowOff>101600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19050</xdr:rowOff>
    </xdr:from>
    <xdr:to>
      <xdr:col>69</xdr:col>
      <xdr:colOff>142875</xdr:colOff>
      <xdr:row>58</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9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0</xdr:rowOff>
    </xdr:from>
    <xdr:to>
      <xdr:col>65</xdr:col>
      <xdr:colOff>53975</xdr:colOff>
      <xdr:row>59</xdr:row>
      <xdr:rowOff>101600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類似団体の平均を例年大きく上回る要因としては、一部事務組合や公営企業会計への負担金・補助金が高額であるためである。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補助費等の比率としては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ポイント増加となり、これは一部事務組合への負担金が増となったことが要因である。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今後は、一部事務組合の所管であるごみ処理施設やし尿処理施設等の老朽化に伴う維持管理費の増が想定されるため、これまで同様高い水準で推移するものと見込まれる。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98425</xdr:rowOff>
    </xdr:from>
    <xdr:to>
      <xdr:col>82</xdr:col>
      <xdr:colOff>107950</xdr:colOff>
      <xdr:row>41</xdr:row>
      <xdr:rowOff>46990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5927725"/>
          <a:ext cx="0" cy="1148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13352</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67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98425</xdr:rowOff>
    </xdr:from>
    <xdr:to>
      <xdr:col>82</xdr:col>
      <xdr:colOff>196850</xdr:colOff>
      <xdr:row>34</xdr:row>
      <xdr:rowOff>98425</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592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29845</xdr:rowOff>
    </xdr:from>
    <xdr:to>
      <xdr:col>82</xdr:col>
      <xdr:colOff>107950</xdr:colOff>
      <xdr:row>40</xdr:row>
      <xdr:rowOff>35560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88784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12717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356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167640</xdr:rowOff>
    </xdr:from>
    <xdr:to>
      <xdr:col>82</xdr:col>
      <xdr:colOff>158750</xdr:colOff>
      <xdr:row>38</xdr:row>
      <xdr:rowOff>97790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51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167005</xdr:rowOff>
    </xdr:from>
    <xdr:to>
      <xdr:col>78</xdr:col>
      <xdr:colOff>69850</xdr:colOff>
      <xdr:row>40</xdr:row>
      <xdr:rowOff>29845</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8535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161925</xdr:rowOff>
    </xdr:from>
    <xdr:to>
      <xdr:col>78</xdr:col>
      <xdr:colOff>120650</xdr:colOff>
      <xdr:row>38</xdr:row>
      <xdr:rowOff>92075</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505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102252</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274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39</xdr:row>
      <xdr:rowOff>161290</xdr:rowOff>
    </xdr:from>
    <xdr:to>
      <xdr:col>73</xdr:col>
      <xdr:colOff>180975</xdr:colOff>
      <xdr:row>39</xdr:row>
      <xdr:rowOff>167005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84784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139065</xdr:rowOff>
    </xdr:from>
    <xdr:to>
      <xdr:col>74</xdr:col>
      <xdr:colOff>31750</xdr:colOff>
      <xdr:row>38</xdr:row>
      <xdr:rowOff>69215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48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79392</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251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39</xdr:row>
      <xdr:rowOff>161290</xdr:rowOff>
    </xdr:from>
    <xdr:to>
      <xdr:col>69</xdr:col>
      <xdr:colOff>92075</xdr:colOff>
      <xdr:row>40</xdr:row>
      <xdr:rowOff>18415</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84784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133350</xdr:rowOff>
    </xdr:from>
    <xdr:to>
      <xdr:col>69</xdr:col>
      <xdr:colOff>142875</xdr:colOff>
      <xdr:row>38</xdr:row>
      <xdr:rowOff>63500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73677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127635</xdr:rowOff>
    </xdr:from>
    <xdr:to>
      <xdr:col>65</xdr:col>
      <xdr:colOff>53975</xdr:colOff>
      <xdr:row>38</xdr:row>
      <xdr:rowOff>57785</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47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67962</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2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156210</xdr:rowOff>
    </xdr:from>
    <xdr:to>
      <xdr:col>82</xdr:col>
      <xdr:colOff>158750</xdr:colOff>
      <xdr:row>40</xdr:row>
      <xdr:rowOff>86360</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84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128287</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81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150495</xdr:rowOff>
    </xdr:from>
    <xdr:to>
      <xdr:col>78</xdr:col>
      <xdr:colOff>120650</xdr:colOff>
      <xdr:row>40</xdr:row>
      <xdr:rowOff>80645</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837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65422</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92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116205</xdr:rowOff>
    </xdr:from>
    <xdr:to>
      <xdr:col>74</xdr:col>
      <xdr:colOff>31750</xdr:colOff>
      <xdr:row>40</xdr:row>
      <xdr:rowOff>46355</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802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31132</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889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110490</xdr:rowOff>
    </xdr:from>
    <xdr:to>
      <xdr:col>69</xdr:col>
      <xdr:colOff>142875</xdr:colOff>
      <xdr:row>40</xdr:row>
      <xdr:rowOff>40640</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25417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88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139065</xdr:rowOff>
    </xdr:from>
    <xdr:to>
      <xdr:col>65</xdr:col>
      <xdr:colOff>53975</xdr:colOff>
      <xdr:row>40</xdr:row>
      <xdr:rowOff>69215</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82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53992</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91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公債費については、経常一般公債費は</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93</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百万円の減となり、比率も</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要因としては、合併特例債は返済のピークを過ぎ、全体の返済額も減少しているためであるが、今後も老朽化したインフラや学校、公共施設の更新を控えているため、同程度の水準で推移すると見込ま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公債費は、投資的経費が増加するほど比率に影響してくるため、公共施設等総合管理計画のマネジメント方針を遵守し、後年度の公債費を抑制していく必要がある。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69850</xdr:rowOff>
    </xdr:from>
    <xdr:to>
      <xdr:col>26</xdr:col>
      <xdr:colOff>184150</xdr:colOff>
      <xdr:row>82</xdr:row>
      <xdr:rowOff>69850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99077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12700</xdr:rowOff>
    </xdr:from>
    <xdr:to>
      <xdr:col>26</xdr:col>
      <xdr:colOff>184150</xdr:colOff>
      <xdr:row>79</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127000</xdr:rowOff>
    </xdr:from>
    <xdr:to>
      <xdr:col>26</xdr:col>
      <xdr:colOff>184150</xdr:colOff>
      <xdr:row>75</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69850</xdr:rowOff>
    </xdr:from>
    <xdr:to>
      <xdr:col>26</xdr:col>
      <xdr:colOff>184150</xdr:colOff>
      <xdr:row>72</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22225</xdr:rowOff>
    </xdr:from>
    <xdr:to>
      <xdr:col>24</xdr:col>
      <xdr:colOff>25400</xdr:colOff>
      <xdr:row>81</xdr:row>
      <xdr:rowOff>41275</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3807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13352</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0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41275</xdr:rowOff>
    </xdr:from>
    <xdr:to>
      <xdr:col>24</xdr:col>
      <xdr:colOff>114300</xdr:colOff>
      <xdr:row>81</xdr:row>
      <xdr:rowOff>41275</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2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108602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8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22225</xdr:rowOff>
    </xdr:from>
    <xdr:to>
      <xdr:col>24</xdr:col>
      <xdr:colOff>114300</xdr:colOff>
      <xdr:row>73</xdr:row>
      <xdr:rowOff>22225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38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127000</xdr:rowOff>
    </xdr:from>
    <xdr:to>
      <xdr:col>24</xdr:col>
      <xdr:colOff>25400</xdr:colOff>
      <xdr:row>78</xdr:row>
      <xdr:rowOff>41275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328650"/>
          <a:ext cx="8382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64152</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943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47625</xdr:rowOff>
    </xdr:from>
    <xdr:to>
      <xdr:col>24</xdr:col>
      <xdr:colOff>76200</xdr:colOff>
      <xdr:row>77</xdr:row>
      <xdr:rowOff>149225</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41275</xdr:rowOff>
    </xdr:from>
    <xdr:to>
      <xdr:col>19</xdr:col>
      <xdr:colOff>187325</xdr:colOff>
      <xdr:row>78</xdr:row>
      <xdr:rowOff>88900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4143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85725</xdr:rowOff>
    </xdr:from>
    <xdr:to>
      <xdr:col>20</xdr:col>
      <xdr:colOff>38100</xdr:colOff>
      <xdr:row>78</xdr:row>
      <xdr:rowOff>15875</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287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26052</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56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69850</xdr:rowOff>
    </xdr:from>
    <xdr:to>
      <xdr:col>15</xdr:col>
      <xdr:colOff>98425</xdr:colOff>
      <xdr:row>78</xdr:row>
      <xdr:rowOff>88900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4429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104775</xdr:rowOff>
    </xdr:from>
    <xdr:to>
      <xdr:col>15</xdr:col>
      <xdr:colOff>149225</xdr:colOff>
      <xdr:row>78</xdr:row>
      <xdr:rowOff>34925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45102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7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69850</xdr:rowOff>
    </xdr:from>
    <xdr:to>
      <xdr:col>11</xdr:col>
      <xdr:colOff>9525</xdr:colOff>
      <xdr:row>79</xdr:row>
      <xdr:rowOff>31750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4429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47625</xdr:rowOff>
    </xdr:from>
    <xdr:to>
      <xdr:col>11</xdr:col>
      <xdr:colOff>60325</xdr:colOff>
      <xdr:row>77</xdr:row>
      <xdr:rowOff>149225</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159402</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1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38100</xdr:rowOff>
    </xdr:from>
    <xdr:to>
      <xdr:col>6</xdr:col>
      <xdr:colOff>171450</xdr:colOff>
      <xdr:row>77</xdr:row>
      <xdr:rowOff>139700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149877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76200</xdr:rowOff>
    </xdr:from>
    <xdr:to>
      <xdr:col>24</xdr:col>
      <xdr:colOff>76200</xdr:colOff>
      <xdr:row>78</xdr:row>
      <xdr:rowOff>6350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27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48277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161925</xdr:rowOff>
    </xdr:from>
    <xdr:to>
      <xdr:col>20</xdr:col>
      <xdr:colOff>38100</xdr:colOff>
      <xdr:row>78</xdr:row>
      <xdr:rowOff>92075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76852</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449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38100</xdr:rowOff>
    </xdr:from>
    <xdr:to>
      <xdr:col>15</xdr:col>
      <xdr:colOff>149225</xdr:colOff>
      <xdr:row>78</xdr:row>
      <xdr:rowOff>139700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124477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19050</xdr:rowOff>
    </xdr:from>
    <xdr:to>
      <xdr:col>11</xdr:col>
      <xdr:colOff>60325</xdr:colOff>
      <xdr:row>78</xdr:row>
      <xdr:rowOff>120650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105427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152400</xdr:rowOff>
    </xdr:from>
    <xdr:to>
      <xdr:col>6</xdr:col>
      <xdr:colOff>171450</xdr:colOff>
      <xdr:row>79</xdr:row>
      <xdr:rowOff>82550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67327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公債費以外の経常収支比率については、前年度と比較して</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ポイントの増加となった。増加の主な要因としては、人件費や物件費の増加によるものである。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類似団体の平均値と比較しても、直近</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年間は全て上回っている状況であり、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R6</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年度決算においても</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ポイント高くなっている。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今後も、徹底した事務事業の見直し等を行い、財政の健全化を図っていく必要がある。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96520</xdr:rowOff>
    </xdr:from>
    <xdr:to>
      <xdr:col>82</xdr:col>
      <xdr:colOff>107950</xdr:colOff>
      <xdr:row>81</xdr:row>
      <xdr:rowOff>39370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44092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11447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18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96520</xdr:rowOff>
    </xdr:from>
    <xdr:to>
      <xdr:col>82</xdr:col>
      <xdr:colOff>196850</xdr:colOff>
      <xdr:row>72</xdr:row>
      <xdr:rowOff>96520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440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96520</xdr:rowOff>
    </xdr:from>
    <xdr:to>
      <xdr:col>82</xdr:col>
      <xdr:colOff>107950</xdr:colOff>
      <xdr:row>76</xdr:row>
      <xdr:rowOff>149861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12672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73677</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2760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57150</xdr:rowOff>
    </xdr:from>
    <xdr:to>
      <xdr:col>82</xdr:col>
      <xdr:colOff>158750</xdr:colOff>
      <xdr:row>75</xdr:row>
      <xdr:rowOff>158750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66039</xdr:rowOff>
    </xdr:from>
    <xdr:to>
      <xdr:col>78</xdr:col>
      <xdr:colOff>69850</xdr:colOff>
      <xdr:row>76</xdr:row>
      <xdr:rowOff>96520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0962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83820</xdr:rowOff>
    </xdr:from>
    <xdr:to>
      <xdr:col>78</xdr:col>
      <xdr:colOff>120650</xdr:colOff>
      <xdr:row>75</xdr:row>
      <xdr:rowOff>13970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27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24147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539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100330</xdr:rowOff>
    </xdr:from>
    <xdr:to>
      <xdr:col>73</xdr:col>
      <xdr:colOff>180975</xdr:colOff>
      <xdr:row>76</xdr:row>
      <xdr:rowOff>66039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2959080"/>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73</xdr:row>
      <xdr:rowOff>163830</xdr:rowOff>
    </xdr:from>
    <xdr:to>
      <xdr:col>74</xdr:col>
      <xdr:colOff>31750</xdr:colOff>
      <xdr:row>74</xdr:row>
      <xdr:rowOff>93980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679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104157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44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100330</xdr:rowOff>
    </xdr:from>
    <xdr:to>
      <xdr:col>69</xdr:col>
      <xdr:colOff>92075</xdr:colOff>
      <xdr:row>76</xdr:row>
      <xdr:rowOff>73661</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959080"/>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72</xdr:row>
      <xdr:rowOff>137160</xdr:rowOff>
    </xdr:from>
    <xdr:to>
      <xdr:col>69</xdr:col>
      <xdr:colOff>142875</xdr:colOff>
      <xdr:row>73</xdr:row>
      <xdr:rowOff>67310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248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77487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25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68580</xdr:rowOff>
    </xdr:from>
    <xdr:to>
      <xdr:col>65</xdr:col>
      <xdr:colOff>53975</xdr:colOff>
      <xdr:row>74</xdr:row>
      <xdr:rowOff>170180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275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8907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52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99061</xdr:rowOff>
    </xdr:from>
    <xdr:to>
      <xdr:col>82</xdr:col>
      <xdr:colOff>158750</xdr:colOff>
      <xdr:row>77</xdr:row>
      <xdr:rowOff>29211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71138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45720</xdr:rowOff>
    </xdr:from>
    <xdr:to>
      <xdr:col>78</xdr:col>
      <xdr:colOff>120650</xdr:colOff>
      <xdr:row>76</xdr:row>
      <xdr:rowOff>147320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132097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15239</xdr:rowOff>
    </xdr:from>
    <xdr:to>
      <xdr:col>74</xdr:col>
      <xdr:colOff>31750</xdr:colOff>
      <xdr:row>76</xdr:row>
      <xdr:rowOff>116839</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101616</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13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49530</xdr:rowOff>
    </xdr:from>
    <xdr:to>
      <xdr:col>69</xdr:col>
      <xdr:colOff>142875</xdr:colOff>
      <xdr:row>75</xdr:row>
      <xdr:rowOff>151130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90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135907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99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22861</xdr:rowOff>
    </xdr:from>
    <xdr:to>
      <xdr:col>65</xdr:col>
      <xdr:colOff>53975</xdr:colOff>
      <xdr:row>76</xdr:row>
      <xdr:rowOff>124461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05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109238</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139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26556</xdr:rowOff>
    </xdr:from>
    <xdr:to>
      <xdr:col>29</xdr:col>
      <xdr:colOff>127000</xdr:colOff>
      <xdr:row>20</xdr:row>
      <xdr:rowOff>100762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31581"/>
          <a:ext cx="0" cy="14458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72839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4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100762</xdr:rowOff>
    </xdr:from>
    <xdr:to>
      <xdr:col>30</xdr:col>
      <xdr:colOff>25400</xdr:colOff>
      <xdr:row>20</xdr:row>
      <xdr:rowOff>100762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77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112933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7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26556</xdr:rowOff>
    </xdr:from>
    <xdr:to>
      <xdr:col>30</xdr:col>
      <xdr:colOff>25400</xdr:colOff>
      <xdr:row>12</xdr:row>
      <xdr:rowOff>26556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31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12154</xdr:rowOff>
    </xdr:from>
    <xdr:to>
      <xdr:col>29</xdr:col>
      <xdr:colOff>127000</xdr:colOff>
      <xdr:row>18</xdr:row>
      <xdr:rowOff>102286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5879"/>
          <a:ext cx="647700" cy="901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157281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6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140754</xdr:rowOff>
    </xdr:from>
    <xdr:to>
      <xdr:col>29</xdr:col>
      <xdr:colOff>177800</xdr:colOff>
      <xdr:row>17</xdr:row>
      <xdr:rowOff>70904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102286</xdr:rowOff>
    </xdr:from>
    <xdr:to>
      <xdr:col>26</xdr:col>
      <xdr:colOff>50800</xdr:colOff>
      <xdr:row>18</xdr:row>
      <xdr:rowOff>131940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36011"/>
          <a:ext cx="698500" cy="29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64414</xdr:rowOff>
    </xdr:from>
    <xdr:to>
      <xdr:col>26</xdr:col>
      <xdr:colOff>101600</xdr:colOff>
      <xdr:row>17</xdr:row>
      <xdr:rowOff>166014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26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4741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955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131940</xdr:rowOff>
    </xdr:from>
    <xdr:to>
      <xdr:col>22</xdr:col>
      <xdr:colOff>114300</xdr:colOff>
      <xdr:row>18</xdr:row>
      <xdr:rowOff>144094</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65665"/>
          <a:ext cx="698500" cy="121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108369</xdr:rowOff>
    </xdr:from>
    <xdr:to>
      <xdr:col>22</xdr:col>
      <xdr:colOff>165100</xdr:colOff>
      <xdr:row>18</xdr:row>
      <xdr:rowOff>38519</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706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48696</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3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144094</xdr:rowOff>
    </xdr:from>
    <xdr:to>
      <xdr:col>18</xdr:col>
      <xdr:colOff>177800</xdr:colOff>
      <xdr:row>18</xdr:row>
      <xdr:rowOff>154343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77819"/>
          <a:ext cx="698500" cy="102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122415</xdr:rowOff>
    </xdr:from>
    <xdr:to>
      <xdr:col>19</xdr:col>
      <xdr:colOff>38100</xdr:colOff>
      <xdr:row>18</xdr:row>
      <xdr:rowOff>52565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846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62742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853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36741</xdr:rowOff>
    </xdr:from>
    <xdr:to>
      <xdr:col>15</xdr:col>
      <xdr:colOff>101600</xdr:colOff>
      <xdr:row>18</xdr:row>
      <xdr:rowOff>138341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0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148518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3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132804</xdr:rowOff>
    </xdr:from>
    <xdr:to>
      <xdr:col>29</xdr:col>
      <xdr:colOff>177800</xdr:colOff>
      <xdr:row>18</xdr:row>
      <xdr:rowOff>62954</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5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104881</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7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51486</xdr:rowOff>
    </xdr:from>
    <xdr:to>
      <xdr:col>26</xdr:col>
      <xdr:colOff>101600</xdr:colOff>
      <xdr:row>18</xdr:row>
      <xdr:rowOff>153086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85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137863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71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81140</xdr:rowOff>
    </xdr:from>
    <xdr:to>
      <xdr:col>22</xdr:col>
      <xdr:colOff>165100</xdr:colOff>
      <xdr:row>19</xdr:row>
      <xdr:rowOff>11290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14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167517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93294</xdr:rowOff>
    </xdr:from>
    <xdr:to>
      <xdr:col>19</xdr:col>
      <xdr:colOff>38100</xdr:colOff>
      <xdr:row>19</xdr:row>
      <xdr:rowOff>23444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270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8221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1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103543</xdr:rowOff>
    </xdr:from>
    <xdr:to>
      <xdr:col>15</xdr:col>
      <xdr:colOff>101600</xdr:colOff>
      <xdr:row>19</xdr:row>
      <xdr:rowOff>33693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3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18470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23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107798</xdr:rowOff>
    </xdr:from>
    <xdr:to>
      <xdr:col>29</xdr:col>
      <xdr:colOff>127000</xdr:colOff>
      <xdr:row>38</xdr:row>
      <xdr:rowOff>53886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32348"/>
          <a:ext cx="0" cy="148913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25963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93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53886</xdr:rowOff>
    </xdr:from>
    <xdr:to>
      <xdr:col>30</xdr:col>
      <xdr:colOff>25400</xdr:colOff>
      <xdr:row>38</xdr:row>
      <xdr:rowOff>53886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5214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22725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5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107798</xdr:rowOff>
    </xdr:from>
    <xdr:to>
      <xdr:col>30</xdr:col>
      <xdr:colOff>25400</xdr:colOff>
      <xdr:row>33</xdr:row>
      <xdr:rowOff>107798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323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69393</xdr:rowOff>
    </xdr:from>
    <xdr:to>
      <xdr:col>29</xdr:col>
      <xdr:colOff>127000</xdr:colOff>
      <xdr:row>37</xdr:row>
      <xdr:rowOff>151499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194093"/>
          <a:ext cx="647700" cy="82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225772</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361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37795</xdr:rowOff>
    </xdr:from>
    <xdr:to>
      <xdr:col>29</xdr:col>
      <xdr:colOff>177800</xdr:colOff>
      <xdr:row>36</xdr:row>
      <xdr:rowOff>139395</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991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24930</xdr:rowOff>
    </xdr:from>
    <xdr:to>
      <xdr:col>26</xdr:col>
      <xdr:colOff>50800</xdr:colOff>
      <xdr:row>37</xdr:row>
      <xdr:rowOff>69393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7149630"/>
          <a:ext cx="698500" cy="444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54597</xdr:rowOff>
    </xdr:from>
    <xdr:to>
      <xdr:col>26</xdr:col>
      <xdr:colOff>101600</xdr:colOff>
      <xdr:row>36</xdr:row>
      <xdr:rowOff>156197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70078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166374</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7767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153480</xdr:rowOff>
    </xdr:from>
    <xdr:to>
      <xdr:col>22</xdr:col>
      <xdr:colOff>114300</xdr:colOff>
      <xdr:row>37</xdr:row>
      <xdr:rowOff>24930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7106730"/>
          <a:ext cx="698500" cy="42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91211</xdr:rowOff>
    </xdr:from>
    <xdr:to>
      <xdr:col>22</xdr:col>
      <xdr:colOff>165100</xdr:colOff>
      <xdr:row>37</xdr:row>
      <xdr:rowOff>21361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70444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202988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1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139497</xdr:rowOff>
    </xdr:from>
    <xdr:to>
      <xdr:col>18</xdr:col>
      <xdr:colOff>177800</xdr:colOff>
      <xdr:row>36</xdr:row>
      <xdr:rowOff>153480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092747"/>
          <a:ext cx="698500" cy="139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137389</xdr:rowOff>
    </xdr:from>
    <xdr:to>
      <xdr:col>19</xdr:col>
      <xdr:colOff>38100</xdr:colOff>
      <xdr:row>37</xdr:row>
      <xdr:rowOff>67539</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7090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52316</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7177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96889</xdr:rowOff>
    </xdr:from>
    <xdr:to>
      <xdr:col>15</xdr:col>
      <xdr:colOff>101600</xdr:colOff>
      <xdr:row>37</xdr:row>
      <xdr:rowOff>198489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722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183266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7307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100699</xdr:rowOff>
    </xdr:from>
    <xdr:to>
      <xdr:col>29</xdr:col>
      <xdr:colOff>177800</xdr:colOff>
      <xdr:row>37</xdr:row>
      <xdr:rowOff>202299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2253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72776</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197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18593</xdr:rowOff>
    </xdr:from>
    <xdr:to>
      <xdr:col>26</xdr:col>
      <xdr:colOff>101600</xdr:colOff>
      <xdr:row>37</xdr:row>
      <xdr:rowOff>120193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1432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104970</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229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145580</xdr:rowOff>
    </xdr:from>
    <xdr:to>
      <xdr:col>22</xdr:col>
      <xdr:colOff>165100</xdr:colOff>
      <xdr:row>37</xdr:row>
      <xdr:rowOff>75730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98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60507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85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102680</xdr:rowOff>
    </xdr:from>
    <xdr:to>
      <xdr:col>19</xdr:col>
      <xdr:colOff>38100</xdr:colOff>
      <xdr:row>37</xdr:row>
      <xdr:rowOff>32830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055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214457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82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88697</xdr:rowOff>
    </xdr:from>
    <xdr:to>
      <xdr:col>15</xdr:col>
      <xdr:colOff>101600</xdr:colOff>
      <xdr:row>37</xdr:row>
      <xdr:rowOff>18847</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419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200474</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810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62,582
61,189
152.60
37,836,805
36,428,206
1,213,663
18,652,425
29,330,369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41897</xdr:rowOff>
    </xdr:from>
    <xdr:to>
      <xdr:col>24</xdr:col>
      <xdr:colOff>62865</xdr:colOff>
      <xdr:row>39</xdr:row>
      <xdr:rowOff>96189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356847"/>
          <a:ext cx="127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100016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8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96189</xdr:rowOff>
    </xdr:from>
    <xdr:to>
      <xdr:col>24</xdr:col>
      <xdr:colOff>152400</xdr:colOff>
      <xdr:row>39</xdr:row>
      <xdr:rowOff>96189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82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160024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32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41897</xdr:rowOff>
    </xdr:from>
    <xdr:to>
      <xdr:col>24</xdr:col>
      <xdr:colOff>152400</xdr:colOff>
      <xdr:row>31</xdr:row>
      <xdr:rowOff>41897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356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29032</xdr:rowOff>
    </xdr:from>
    <xdr:to>
      <xdr:col>24</xdr:col>
      <xdr:colOff>63500</xdr:colOff>
      <xdr:row>38</xdr:row>
      <xdr:rowOff>135027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544132"/>
          <a:ext cx="838200" cy="105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74960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75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52083</xdr:rowOff>
    </xdr:from>
    <xdr:to>
      <xdr:col>24</xdr:col>
      <xdr:colOff>114300</xdr:colOff>
      <xdr:row>36</xdr:row>
      <xdr:rowOff>153683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2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122796</xdr:rowOff>
    </xdr:from>
    <xdr:to>
      <xdr:col>19</xdr:col>
      <xdr:colOff>177800</xdr:colOff>
      <xdr:row>38</xdr:row>
      <xdr:rowOff>135027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637896"/>
          <a:ext cx="889000" cy="12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146571</xdr:rowOff>
    </xdr:from>
    <xdr:to>
      <xdr:col>20</xdr:col>
      <xdr:colOff>38100</xdr:colOff>
      <xdr:row>37</xdr:row>
      <xdr:rowOff>76721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318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93248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9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116725</xdr:rowOff>
    </xdr:from>
    <xdr:to>
      <xdr:col>15</xdr:col>
      <xdr:colOff>50800</xdr:colOff>
      <xdr:row>38</xdr:row>
      <xdr:rowOff>122796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631825"/>
          <a:ext cx="889000" cy="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166941</xdr:rowOff>
    </xdr:from>
    <xdr:to>
      <xdr:col>15</xdr:col>
      <xdr:colOff>101600</xdr:colOff>
      <xdr:row>37</xdr:row>
      <xdr:rowOff>97091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33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113618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14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116725</xdr:rowOff>
    </xdr:from>
    <xdr:to>
      <xdr:col>10</xdr:col>
      <xdr:colOff>114300</xdr:colOff>
      <xdr:row>38</xdr:row>
      <xdr:rowOff>127229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31825"/>
          <a:ext cx="889000" cy="10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10160</xdr:rowOff>
    </xdr:from>
    <xdr:to>
      <xdr:col>10</xdr:col>
      <xdr:colOff>165100</xdr:colOff>
      <xdr:row>37</xdr:row>
      <xdr:rowOff>111760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128287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2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67335</xdr:rowOff>
    </xdr:from>
    <xdr:to>
      <xdr:col>6</xdr:col>
      <xdr:colOff>38100</xdr:colOff>
      <xdr:row>37</xdr:row>
      <xdr:rowOff>168935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14012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8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149682</xdr:rowOff>
    </xdr:from>
    <xdr:to>
      <xdr:col>24</xdr:col>
      <xdr:colOff>114300</xdr:colOff>
      <xdr:row>38</xdr:row>
      <xdr:rowOff>79832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93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128109</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7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84227</xdr:rowOff>
    </xdr:from>
    <xdr:to>
      <xdr:col>20</xdr:col>
      <xdr:colOff>38100</xdr:colOff>
      <xdr:row>39</xdr:row>
      <xdr:rowOff>14377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59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5504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92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71996</xdr:rowOff>
    </xdr:from>
    <xdr:to>
      <xdr:col>15</xdr:col>
      <xdr:colOff>101600</xdr:colOff>
      <xdr:row>39</xdr:row>
      <xdr:rowOff>2146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8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164723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79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65925</xdr:rowOff>
    </xdr:from>
    <xdr:to>
      <xdr:col>10</xdr:col>
      <xdr:colOff>165100</xdr:colOff>
      <xdr:row>38</xdr:row>
      <xdr:rowOff>167525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8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158652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7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76429</xdr:rowOff>
    </xdr:from>
    <xdr:to>
      <xdr:col>6</xdr:col>
      <xdr:colOff>38100</xdr:colOff>
      <xdr:row>39</xdr:row>
      <xdr:rowOff>6579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91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169156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8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44114</xdr:rowOff>
    </xdr:from>
    <xdr:to>
      <xdr:col>24</xdr:col>
      <xdr:colOff>62865</xdr:colOff>
      <xdr:row>59</xdr:row>
      <xdr:rowOff>67996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616614"/>
          <a:ext cx="1270" cy="1566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71823</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18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67996</xdr:rowOff>
    </xdr:from>
    <xdr:to>
      <xdr:col>24</xdr:col>
      <xdr:colOff>152400</xdr:colOff>
      <xdr:row>59</xdr:row>
      <xdr:rowOff>67996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183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162241</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91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44114</xdr:rowOff>
    </xdr:from>
    <xdr:to>
      <xdr:col>24</xdr:col>
      <xdr:colOff>152400</xdr:colOff>
      <xdr:row>50</xdr:row>
      <xdr:rowOff>44114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616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8880</xdr:rowOff>
    </xdr:from>
    <xdr:to>
      <xdr:col>24</xdr:col>
      <xdr:colOff>63500</xdr:colOff>
      <xdr:row>58</xdr:row>
      <xdr:rowOff>13574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81530"/>
          <a:ext cx="838200" cy="17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29618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4593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6741</xdr:rowOff>
    </xdr:from>
    <xdr:to>
      <xdr:col>24</xdr:col>
      <xdr:colOff>114300</xdr:colOff>
      <xdr:row>56</xdr:row>
      <xdr:rowOff>108341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60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91206</xdr:rowOff>
    </xdr:from>
    <xdr:to>
      <xdr:col>19</xdr:col>
      <xdr:colOff>177800</xdr:colOff>
      <xdr:row>58</xdr:row>
      <xdr:rowOff>13574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863856"/>
          <a:ext cx="889000" cy="9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61163</xdr:rowOff>
    </xdr:from>
    <xdr:to>
      <xdr:col>20</xdr:col>
      <xdr:colOff>38100</xdr:colOff>
      <xdr:row>56</xdr:row>
      <xdr:rowOff>162763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662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7840</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43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91206</xdr:rowOff>
    </xdr:from>
    <xdr:to>
      <xdr:col>15</xdr:col>
      <xdr:colOff>50800</xdr:colOff>
      <xdr:row>57</xdr:row>
      <xdr:rowOff>125299</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863856"/>
          <a:ext cx="889000" cy="34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54473</xdr:rowOff>
    </xdr:from>
    <xdr:to>
      <xdr:col>15</xdr:col>
      <xdr:colOff>101600</xdr:colOff>
      <xdr:row>56</xdr:row>
      <xdr:rowOff>156073</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655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1150</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43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125299</xdr:rowOff>
    </xdr:from>
    <xdr:to>
      <xdr:col>10</xdr:col>
      <xdr:colOff>114300</xdr:colOff>
      <xdr:row>58</xdr:row>
      <xdr:rowOff>50561</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97949"/>
          <a:ext cx="889000" cy="96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107538</xdr:rowOff>
    </xdr:from>
    <xdr:to>
      <xdr:col>10</xdr:col>
      <xdr:colOff>165100</xdr:colOff>
      <xdr:row>57</xdr:row>
      <xdr:rowOff>37688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0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54215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48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86370</xdr:rowOff>
    </xdr:from>
    <xdr:to>
      <xdr:col>6</xdr:col>
      <xdr:colOff>38100</xdr:colOff>
      <xdr:row>58</xdr:row>
      <xdr:rowOff>16520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33047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63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129530</xdr:rowOff>
    </xdr:from>
    <xdr:to>
      <xdr:col>24</xdr:col>
      <xdr:colOff>114300</xdr:colOff>
      <xdr:row>57</xdr:row>
      <xdr:rowOff>59680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3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107957</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0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134224</xdr:rowOff>
    </xdr:from>
    <xdr:to>
      <xdr:col>20</xdr:col>
      <xdr:colOff>38100</xdr:colOff>
      <xdr:row>58</xdr:row>
      <xdr:rowOff>64374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906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55501</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9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40406</xdr:rowOff>
    </xdr:from>
    <xdr:to>
      <xdr:col>15</xdr:col>
      <xdr:colOff>101600</xdr:colOff>
      <xdr:row>57</xdr:row>
      <xdr:rowOff>142006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13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133133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905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74499</xdr:rowOff>
    </xdr:from>
    <xdr:to>
      <xdr:col>10</xdr:col>
      <xdr:colOff>165100</xdr:colOff>
      <xdr:row>58</xdr:row>
      <xdr:rowOff>4649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4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167226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939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171211</xdr:rowOff>
    </xdr:from>
    <xdr:to>
      <xdr:col>6</xdr:col>
      <xdr:colOff>38100</xdr:colOff>
      <xdr:row>58</xdr:row>
      <xdr:rowOff>101361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94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92488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1003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59820</xdr:rowOff>
    </xdr:from>
    <xdr:to>
      <xdr:col>24</xdr:col>
      <xdr:colOff>62865</xdr:colOff>
      <xdr:row>79</xdr:row>
      <xdr:rowOff>37026</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32770"/>
          <a:ext cx="1270" cy="1348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40853</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8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37026</xdr:rowOff>
    </xdr:from>
    <xdr:to>
      <xdr:col>24</xdr:col>
      <xdr:colOff>152400</xdr:colOff>
      <xdr:row>79</xdr:row>
      <xdr:rowOff>37026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81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6497</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0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59820</xdr:rowOff>
    </xdr:from>
    <xdr:to>
      <xdr:col>24</xdr:col>
      <xdr:colOff>152400</xdr:colOff>
      <xdr:row>71</xdr:row>
      <xdr:rowOff>59820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32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123633</xdr:rowOff>
    </xdr:from>
    <xdr:to>
      <xdr:col>24</xdr:col>
      <xdr:colOff>63500</xdr:colOff>
      <xdr:row>77</xdr:row>
      <xdr:rowOff>138263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25283"/>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93783</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239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70906</xdr:rowOff>
    </xdr:from>
    <xdr:to>
      <xdr:col>24</xdr:col>
      <xdr:colOff>114300</xdr:colOff>
      <xdr:row>78</xdr:row>
      <xdr:rowOff>1056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7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138263</xdr:rowOff>
    </xdr:from>
    <xdr:to>
      <xdr:col>19</xdr:col>
      <xdr:colOff>177800</xdr:colOff>
      <xdr:row>77</xdr:row>
      <xdr:rowOff>141887</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39913"/>
          <a:ext cx="889000" cy="3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115058</xdr:rowOff>
    </xdr:from>
    <xdr:to>
      <xdr:col>20</xdr:col>
      <xdr:colOff>38100</xdr:colOff>
      <xdr:row>78</xdr:row>
      <xdr:rowOff>45208</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16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36335</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0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141887</xdr:rowOff>
    </xdr:from>
    <xdr:to>
      <xdr:col>15</xdr:col>
      <xdr:colOff>50800</xdr:colOff>
      <xdr:row>78</xdr:row>
      <xdr:rowOff>19456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43537"/>
          <a:ext cx="889000" cy="49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97521</xdr:rowOff>
    </xdr:from>
    <xdr:to>
      <xdr:col>15</xdr:col>
      <xdr:colOff>101600</xdr:colOff>
      <xdr:row>78</xdr:row>
      <xdr:rowOff>27671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9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18798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391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19456</xdr:rowOff>
    </xdr:from>
    <xdr:to>
      <xdr:col>10</xdr:col>
      <xdr:colOff>114300</xdr:colOff>
      <xdr:row>78</xdr:row>
      <xdr:rowOff>21351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92556"/>
          <a:ext cx="889000" cy="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89357</xdr:rowOff>
    </xdr:from>
    <xdr:to>
      <xdr:col>10</xdr:col>
      <xdr:colOff>165100</xdr:colOff>
      <xdr:row>78</xdr:row>
      <xdr:rowOff>19507</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91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36034</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66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130800</xdr:rowOff>
    </xdr:from>
    <xdr:to>
      <xdr:col>6</xdr:col>
      <xdr:colOff>38100</xdr:colOff>
      <xdr:row>78</xdr:row>
      <xdr:rowOff>60950</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3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77477</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0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72833</xdr:rowOff>
    </xdr:from>
    <xdr:to>
      <xdr:col>24</xdr:col>
      <xdr:colOff>114300</xdr:colOff>
      <xdr:row>78</xdr:row>
      <xdr:rowOff>2983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74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51260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5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87463</xdr:rowOff>
    </xdr:from>
    <xdr:to>
      <xdr:col>20</xdr:col>
      <xdr:colOff>38100</xdr:colOff>
      <xdr:row>78</xdr:row>
      <xdr:rowOff>17613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8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34140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064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91087</xdr:rowOff>
    </xdr:from>
    <xdr:to>
      <xdr:col>15</xdr:col>
      <xdr:colOff>101600</xdr:colOff>
      <xdr:row>78</xdr:row>
      <xdr:rowOff>21237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9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37764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067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140106</xdr:rowOff>
    </xdr:from>
    <xdr:to>
      <xdr:col>10</xdr:col>
      <xdr:colOff>165100</xdr:colOff>
      <xdr:row>78</xdr:row>
      <xdr:rowOff>70256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4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61383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3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142001</xdr:rowOff>
    </xdr:from>
    <xdr:to>
      <xdr:col>6</xdr:col>
      <xdr:colOff>38100</xdr:colOff>
      <xdr:row>78</xdr:row>
      <xdr:rowOff>72151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4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63278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3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68461</xdr:rowOff>
    </xdr:from>
    <xdr:to>
      <xdr:col>24</xdr:col>
      <xdr:colOff>62865</xdr:colOff>
      <xdr:row>98</xdr:row>
      <xdr:rowOff>38187</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70411"/>
          <a:ext cx="1270" cy="1169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42014</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44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38187</xdr:rowOff>
    </xdr:from>
    <xdr:to>
      <xdr:col>24</xdr:col>
      <xdr:colOff>152400</xdr:colOff>
      <xdr:row>98</xdr:row>
      <xdr:rowOff>38187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40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15138</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456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68461</xdr:rowOff>
    </xdr:from>
    <xdr:to>
      <xdr:col>24</xdr:col>
      <xdr:colOff>152400</xdr:colOff>
      <xdr:row>91</xdr:row>
      <xdr:rowOff>68461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70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33074</xdr:rowOff>
    </xdr:from>
    <xdr:to>
      <xdr:col>24</xdr:col>
      <xdr:colOff>63500</xdr:colOff>
      <xdr:row>95</xdr:row>
      <xdr:rowOff>71501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320824"/>
          <a:ext cx="838200" cy="3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64585</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523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86158</xdr:rowOff>
    </xdr:from>
    <xdr:to>
      <xdr:col>24</xdr:col>
      <xdr:colOff>114300</xdr:colOff>
      <xdr:row>96</xdr:row>
      <xdr:rowOff>16308</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73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71501</xdr:rowOff>
    </xdr:from>
    <xdr:to>
      <xdr:col>19</xdr:col>
      <xdr:colOff>177800</xdr:colOff>
      <xdr:row>96</xdr:row>
      <xdr:rowOff>4079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359251"/>
          <a:ext cx="889000" cy="104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137592</xdr:rowOff>
    </xdr:from>
    <xdr:to>
      <xdr:col>20</xdr:col>
      <xdr:colOff>38100</xdr:colOff>
      <xdr:row>96</xdr:row>
      <xdr:rowOff>67742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42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58869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51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64247</xdr:rowOff>
    </xdr:from>
    <xdr:to>
      <xdr:col>15</xdr:col>
      <xdr:colOff>50800</xdr:colOff>
      <xdr:row>96</xdr:row>
      <xdr:rowOff>4079</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351997"/>
          <a:ext cx="889000" cy="11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44095</xdr:rowOff>
    </xdr:from>
    <xdr:to>
      <xdr:col>15</xdr:col>
      <xdr:colOff>101600</xdr:colOff>
      <xdr:row>96</xdr:row>
      <xdr:rowOff>145695</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0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136822</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596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64247</xdr:rowOff>
    </xdr:from>
    <xdr:to>
      <xdr:col>10</xdr:col>
      <xdr:colOff>114300</xdr:colOff>
      <xdr:row>96</xdr:row>
      <xdr:rowOff>87464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351997"/>
          <a:ext cx="889000" cy="19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117232</xdr:rowOff>
    </xdr:from>
    <xdr:to>
      <xdr:col>10</xdr:col>
      <xdr:colOff>165100</xdr:colOff>
      <xdr:row>96</xdr:row>
      <xdr:rowOff>47382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38509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49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99248</xdr:rowOff>
    </xdr:from>
    <xdr:to>
      <xdr:col>6</xdr:col>
      <xdr:colOff>38100</xdr:colOff>
      <xdr:row>97</xdr:row>
      <xdr:rowOff>29398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58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20525</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651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153724</xdr:rowOff>
    </xdr:from>
    <xdr:to>
      <xdr:col>24</xdr:col>
      <xdr:colOff>114300</xdr:colOff>
      <xdr:row>95</xdr:row>
      <xdr:rowOff>83874</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27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5151</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121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20701</xdr:rowOff>
    </xdr:from>
    <xdr:to>
      <xdr:col>20</xdr:col>
      <xdr:colOff>38100</xdr:colOff>
      <xdr:row>95</xdr:row>
      <xdr:rowOff>122301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3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138828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083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124729</xdr:rowOff>
    </xdr:from>
    <xdr:to>
      <xdr:col>15</xdr:col>
      <xdr:colOff>101600</xdr:colOff>
      <xdr:row>96</xdr:row>
      <xdr:rowOff>54879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1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71406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187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13447</xdr:rowOff>
    </xdr:from>
    <xdr:to>
      <xdr:col>10</xdr:col>
      <xdr:colOff>165100</xdr:colOff>
      <xdr:row>95</xdr:row>
      <xdr:rowOff>115047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30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131574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07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36664</xdr:rowOff>
    </xdr:from>
    <xdr:to>
      <xdr:col>6</xdr:col>
      <xdr:colOff>38100</xdr:colOff>
      <xdr:row>96</xdr:row>
      <xdr:rowOff>138264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49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154791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27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35730</xdr:rowOff>
    </xdr:from>
    <xdr:to>
      <xdr:col>54</xdr:col>
      <xdr:colOff>189865</xdr:colOff>
      <xdr:row>39</xdr:row>
      <xdr:rowOff>82006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350680"/>
          <a:ext cx="1270" cy="1417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85833</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772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82006</xdr:rowOff>
    </xdr:from>
    <xdr:to>
      <xdr:col>55</xdr:col>
      <xdr:colOff>88900</xdr:colOff>
      <xdr:row>39</xdr:row>
      <xdr:rowOff>82006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76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153857</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125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35730</xdr:rowOff>
    </xdr:from>
    <xdr:to>
      <xdr:col>55</xdr:col>
      <xdr:colOff>88900</xdr:colOff>
      <xdr:row>31</xdr:row>
      <xdr:rowOff>35730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350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55706</xdr:rowOff>
    </xdr:from>
    <xdr:to>
      <xdr:col>55</xdr:col>
      <xdr:colOff>0</xdr:colOff>
      <xdr:row>36</xdr:row>
      <xdr:rowOff>140212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9639300" y="6227906"/>
          <a:ext cx="838200" cy="8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30885</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031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8008</xdr:rowOff>
    </xdr:from>
    <xdr:to>
      <xdr:col>55</xdr:col>
      <xdr:colOff>50800</xdr:colOff>
      <xdr:row>36</xdr:row>
      <xdr:rowOff>109608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18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47084</xdr:rowOff>
    </xdr:from>
    <xdr:to>
      <xdr:col>50</xdr:col>
      <xdr:colOff>114300</xdr:colOff>
      <xdr:row>36</xdr:row>
      <xdr:rowOff>55706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6219284"/>
          <a:ext cx="8890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4731</xdr:rowOff>
    </xdr:from>
    <xdr:to>
      <xdr:col>50</xdr:col>
      <xdr:colOff>165100</xdr:colOff>
      <xdr:row>36</xdr:row>
      <xdr:rowOff>106331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17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122858</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595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47084</xdr:rowOff>
    </xdr:from>
    <xdr:to>
      <xdr:col>45</xdr:col>
      <xdr:colOff>177800</xdr:colOff>
      <xdr:row>37</xdr:row>
      <xdr:rowOff>16583</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6219284"/>
          <a:ext cx="889000" cy="14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9206</xdr:rowOff>
    </xdr:from>
    <xdr:to>
      <xdr:col>46</xdr:col>
      <xdr:colOff>38100</xdr:colOff>
      <xdr:row>36</xdr:row>
      <xdr:rowOff>110806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6181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101933</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83111" y="627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93838</xdr:rowOff>
    </xdr:from>
    <xdr:to>
      <xdr:col>41</xdr:col>
      <xdr:colOff>50800</xdr:colOff>
      <xdr:row>37</xdr:row>
      <xdr:rowOff>16583</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5237338"/>
          <a:ext cx="889000" cy="1122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42483</xdr:rowOff>
    </xdr:from>
    <xdr:to>
      <xdr:col>41</xdr:col>
      <xdr:colOff>101600</xdr:colOff>
      <xdr:row>36</xdr:row>
      <xdr:rowOff>144083</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214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160610</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5989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17152</xdr:rowOff>
    </xdr:from>
    <xdr:to>
      <xdr:col>36</xdr:col>
      <xdr:colOff>165100</xdr:colOff>
      <xdr:row>30</xdr:row>
      <xdr:rowOff>118752</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135279</xdr:rowOff>
    </xdr:from>
    <xdr:ext cx="59901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672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89412</xdr:rowOff>
    </xdr:from>
    <xdr:to>
      <xdr:col>55</xdr:col>
      <xdr:colOff>50800</xdr:colOff>
      <xdr:row>37</xdr:row>
      <xdr:rowOff>19562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67839</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24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4906</xdr:rowOff>
    </xdr:from>
    <xdr:to>
      <xdr:col>50</xdr:col>
      <xdr:colOff>165100</xdr:colOff>
      <xdr:row>36</xdr:row>
      <xdr:rowOff>106506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17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97633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26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167734</xdr:rowOff>
    </xdr:from>
    <xdr:to>
      <xdr:col>46</xdr:col>
      <xdr:colOff>38100</xdr:colOff>
      <xdr:row>36</xdr:row>
      <xdr:rowOff>97884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61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114411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83111" y="5943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137233</xdr:rowOff>
    </xdr:from>
    <xdr:to>
      <xdr:col>41</xdr:col>
      <xdr:colOff>101600</xdr:colOff>
      <xdr:row>37</xdr:row>
      <xdr:rowOff>67383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30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58510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40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43038</xdr:rowOff>
    </xdr:from>
    <xdr:to>
      <xdr:col>36</xdr:col>
      <xdr:colOff>165100</xdr:colOff>
      <xdr:row>30</xdr:row>
      <xdr:rowOff>144638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5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135765</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672795" y="527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103337</xdr:rowOff>
    </xdr:from>
    <xdr:to>
      <xdr:col>54</xdr:col>
      <xdr:colOff>189865</xdr:colOff>
      <xdr:row>58</xdr:row>
      <xdr:rowOff>46660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47287"/>
          <a:ext cx="1270" cy="1143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50487</xdr:rowOff>
    </xdr:from>
    <xdr:ext cx="534377"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9994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46660</xdr:rowOff>
    </xdr:from>
    <xdr:to>
      <xdr:col>55</xdr:col>
      <xdr:colOff>88900</xdr:colOff>
      <xdr:row>58</xdr:row>
      <xdr:rowOff>46660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9990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50014</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22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103337</xdr:rowOff>
    </xdr:from>
    <xdr:to>
      <xdr:col>55</xdr:col>
      <xdr:colOff>88900</xdr:colOff>
      <xdr:row>51</xdr:row>
      <xdr:rowOff>103337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47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140805</xdr:rowOff>
    </xdr:from>
    <xdr:to>
      <xdr:col>55</xdr:col>
      <xdr:colOff>0</xdr:colOff>
      <xdr:row>56</xdr:row>
      <xdr:rowOff>58204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9639300" y="9570555"/>
          <a:ext cx="838200" cy="8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93946</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35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71069</xdr:rowOff>
    </xdr:from>
    <xdr:to>
      <xdr:col>55</xdr:col>
      <xdr:colOff>50800</xdr:colOff>
      <xdr:row>56</xdr:row>
      <xdr:rowOff>1219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50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58204</xdr:rowOff>
    </xdr:from>
    <xdr:to>
      <xdr:col>50</xdr:col>
      <xdr:colOff>114300</xdr:colOff>
      <xdr:row>56</xdr:row>
      <xdr:rowOff>114783</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8750300" y="9659404"/>
          <a:ext cx="889000" cy="5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63594</xdr:rowOff>
    </xdr:from>
    <xdr:to>
      <xdr:col>50</xdr:col>
      <xdr:colOff>165100</xdr:colOff>
      <xdr:row>55</xdr:row>
      <xdr:rowOff>165194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49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10271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26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114783</xdr:rowOff>
    </xdr:from>
    <xdr:to>
      <xdr:col>45</xdr:col>
      <xdr:colOff>177800</xdr:colOff>
      <xdr:row>56</xdr:row>
      <xdr:rowOff>127722</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7861300" y="9715983"/>
          <a:ext cx="889000" cy="1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132280</xdr:rowOff>
    </xdr:from>
    <xdr:to>
      <xdr:col>46</xdr:col>
      <xdr:colOff>38100</xdr:colOff>
      <xdr:row>56</xdr:row>
      <xdr:rowOff>62430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56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78957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33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82878</xdr:rowOff>
    </xdr:from>
    <xdr:to>
      <xdr:col>41</xdr:col>
      <xdr:colOff>50800</xdr:colOff>
      <xdr:row>56</xdr:row>
      <xdr:rowOff>127722</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6972300" y="9684078"/>
          <a:ext cx="889000" cy="44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131793</xdr:rowOff>
    </xdr:from>
    <xdr:to>
      <xdr:col>41</xdr:col>
      <xdr:colOff>101600</xdr:colOff>
      <xdr:row>56</xdr:row>
      <xdr:rowOff>61943</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561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78470</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336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143543</xdr:rowOff>
    </xdr:from>
    <xdr:to>
      <xdr:col>36</xdr:col>
      <xdr:colOff>165100</xdr:colOff>
      <xdr:row>56</xdr:row>
      <xdr:rowOff>73693</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90220</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34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90005</xdr:rowOff>
    </xdr:from>
    <xdr:to>
      <xdr:col>55</xdr:col>
      <xdr:colOff>50800</xdr:colOff>
      <xdr:row>56</xdr:row>
      <xdr:rowOff>20155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51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68432</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49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7404</xdr:rowOff>
    </xdr:from>
    <xdr:to>
      <xdr:col>50</xdr:col>
      <xdr:colOff>165100</xdr:colOff>
      <xdr:row>56</xdr:row>
      <xdr:rowOff>109004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60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100131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701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63983</xdr:rowOff>
    </xdr:from>
    <xdr:to>
      <xdr:col>46</xdr:col>
      <xdr:colOff>38100</xdr:colOff>
      <xdr:row>56</xdr:row>
      <xdr:rowOff>165583</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66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156710</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7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76922</xdr:rowOff>
    </xdr:from>
    <xdr:to>
      <xdr:col>41</xdr:col>
      <xdr:colOff>101600</xdr:colOff>
      <xdr:row>57</xdr:row>
      <xdr:rowOff>7072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678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169649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94111" y="977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32078</xdr:rowOff>
    </xdr:from>
    <xdr:to>
      <xdr:col>36</xdr:col>
      <xdr:colOff>165100</xdr:colOff>
      <xdr:row>56</xdr:row>
      <xdr:rowOff>133678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633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124805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72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13147</xdr:rowOff>
    </xdr:from>
    <xdr:to>
      <xdr:col>54</xdr:col>
      <xdr:colOff>189865</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86097"/>
          <a:ext cx="1270" cy="1326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131274</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61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13147</xdr:rowOff>
    </xdr:from>
    <xdr:to>
      <xdr:col>55</xdr:col>
      <xdr:colOff>88900</xdr:colOff>
      <xdr:row>71</xdr:row>
      <xdr:rowOff>13147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8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136934</xdr:rowOff>
    </xdr:from>
    <xdr:to>
      <xdr:col>55</xdr:col>
      <xdr:colOff>0</xdr:colOff>
      <xdr:row>78</xdr:row>
      <xdr:rowOff>139700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9639300" y="13510034"/>
          <a:ext cx="838200" cy="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143781</xdr:rowOff>
    </xdr:from>
    <xdr:ext cx="534377"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0025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120904</xdr:rowOff>
    </xdr:from>
    <xdr:to>
      <xdr:col>55</xdr:col>
      <xdr:colOff>50800</xdr:colOff>
      <xdr:row>77</xdr:row>
      <xdr:rowOff>51054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15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91260</xdr:rowOff>
    </xdr:from>
    <xdr:to>
      <xdr:col>50</xdr:col>
      <xdr:colOff>114300</xdr:colOff>
      <xdr:row>78</xdr:row>
      <xdr:rowOff>136934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8750300" y="13464360"/>
          <a:ext cx="889000" cy="45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76716</xdr:rowOff>
    </xdr:from>
    <xdr:to>
      <xdr:col>50</xdr:col>
      <xdr:colOff>165100</xdr:colOff>
      <xdr:row>77</xdr:row>
      <xdr:rowOff>6866</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10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23392</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372111" y="12882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91260</xdr:rowOff>
    </xdr:from>
    <xdr:to>
      <xdr:col>45</xdr:col>
      <xdr:colOff>177800</xdr:colOff>
      <xdr:row>78</xdr:row>
      <xdr:rowOff>115057</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464360"/>
          <a:ext cx="889000" cy="2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51386</xdr:rowOff>
    </xdr:from>
    <xdr:to>
      <xdr:col>46</xdr:col>
      <xdr:colOff>38100</xdr:colOff>
      <xdr:row>76</xdr:row>
      <xdr:rowOff>152986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08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169514</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483111" y="12856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2722</xdr:rowOff>
    </xdr:from>
    <xdr:to>
      <xdr:col>41</xdr:col>
      <xdr:colOff>50800</xdr:colOff>
      <xdr:row>78</xdr:row>
      <xdr:rowOff>115057</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204372"/>
          <a:ext cx="889000" cy="283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52805</xdr:rowOff>
    </xdr:from>
    <xdr:to>
      <xdr:col>41</xdr:col>
      <xdr:colOff>101600</xdr:colOff>
      <xdr:row>76</xdr:row>
      <xdr:rowOff>154405</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08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170931</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594111" y="1285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19200</xdr:rowOff>
    </xdr:from>
    <xdr:to>
      <xdr:col>36</xdr:col>
      <xdr:colOff>165100</xdr:colOff>
      <xdr:row>76</xdr:row>
      <xdr:rowOff>120800</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0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137327</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05111" y="1282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86134</xdr:rowOff>
    </xdr:from>
    <xdr:to>
      <xdr:col>50</xdr:col>
      <xdr:colOff>165100</xdr:colOff>
      <xdr:row>79</xdr:row>
      <xdr:rowOff>16284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7411</xdr:rowOff>
    </xdr:from>
    <xdr:ext cx="378565"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50017" y="135519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40460</xdr:rowOff>
    </xdr:from>
    <xdr:to>
      <xdr:col>46</xdr:col>
      <xdr:colOff>38100</xdr:colOff>
      <xdr:row>78</xdr:row>
      <xdr:rowOff>142060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41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133187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15428" y="1350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64257</xdr:rowOff>
    </xdr:from>
    <xdr:to>
      <xdr:col>41</xdr:col>
      <xdr:colOff>101600</xdr:colOff>
      <xdr:row>78</xdr:row>
      <xdr:rowOff>165857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437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156984</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26428" y="13530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123372</xdr:rowOff>
    </xdr:from>
    <xdr:to>
      <xdr:col>36</xdr:col>
      <xdr:colOff>165100</xdr:colOff>
      <xdr:row>77</xdr:row>
      <xdr:rowOff>53522</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15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44649</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05111" y="1324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712</xdr:rowOff>
    </xdr:from>
    <xdr:to>
      <xdr:col>54</xdr:col>
      <xdr:colOff>189865</xdr:colOff>
      <xdr:row>98</xdr:row>
      <xdr:rowOff>103232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431212"/>
          <a:ext cx="1270" cy="1474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107059</xdr:rowOff>
    </xdr:from>
    <xdr:ext cx="534377"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0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103232</xdr:rowOff>
    </xdr:from>
    <xdr:to>
      <xdr:col>55</xdr:col>
      <xdr:colOff>88900</xdr:colOff>
      <xdr:row>98</xdr:row>
      <xdr:rowOff>103232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05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118839</xdr:rowOff>
    </xdr:from>
    <xdr:ext cx="599010"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20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712</xdr:rowOff>
    </xdr:from>
    <xdr:to>
      <xdr:col>55</xdr:col>
      <xdr:colOff>88900</xdr:colOff>
      <xdr:row>90</xdr:row>
      <xdr:rowOff>712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43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134758</xdr:rowOff>
    </xdr:from>
    <xdr:to>
      <xdr:col>55</xdr:col>
      <xdr:colOff>0</xdr:colOff>
      <xdr:row>96</xdr:row>
      <xdr:rowOff>24834</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9639300" y="16422508"/>
          <a:ext cx="838200" cy="6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139870</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4276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161443</xdr:rowOff>
    </xdr:from>
    <xdr:to>
      <xdr:col>55</xdr:col>
      <xdr:colOff>50800</xdr:colOff>
      <xdr:row>96</xdr:row>
      <xdr:rowOff>91593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449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24834</xdr:rowOff>
    </xdr:from>
    <xdr:to>
      <xdr:col>50</xdr:col>
      <xdr:colOff>114300</xdr:colOff>
      <xdr:row>96</xdr:row>
      <xdr:rowOff>169439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8750300" y="16484034"/>
          <a:ext cx="889000" cy="144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170107</xdr:rowOff>
    </xdr:from>
    <xdr:to>
      <xdr:col>50</xdr:col>
      <xdr:colOff>165100</xdr:colOff>
      <xdr:row>96</xdr:row>
      <xdr:rowOff>100257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45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91384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550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146438</xdr:rowOff>
    </xdr:from>
    <xdr:to>
      <xdr:col>45</xdr:col>
      <xdr:colOff>177800</xdr:colOff>
      <xdr:row>96</xdr:row>
      <xdr:rowOff>169439</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6605638"/>
          <a:ext cx="889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109975</xdr:rowOff>
    </xdr:from>
    <xdr:to>
      <xdr:col>46</xdr:col>
      <xdr:colOff>38100</xdr:colOff>
      <xdr:row>97</xdr:row>
      <xdr:rowOff>40125</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6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56652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34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146438</xdr:rowOff>
    </xdr:from>
    <xdr:to>
      <xdr:col>41</xdr:col>
      <xdr:colOff>50800</xdr:colOff>
      <xdr:row>96</xdr:row>
      <xdr:rowOff>149606</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6605638"/>
          <a:ext cx="889000" cy="3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96628</xdr:rowOff>
    </xdr:from>
    <xdr:to>
      <xdr:col>41</xdr:col>
      <xdr:colOff>101600</xdr:colOff>
      <xdr:row>97</xdr:row>
      <xdr:rowOff>26778</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5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17905</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4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118804</xdr:rowOff>
    </xdr:from>
    <xdr:to>
      <xdr:col>36</xdr:col>
      <xdr:colOff>165100</xdr:colOff>
      <xdr:row>97</xdr:row>
      <xdr:rowOff>48954</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57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40081</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67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83958</xdr:rowOff>
    </xdr:from>
    <xdr:to>
      <xdr:col>55</xdr:col>
      <xdr:colOff>50800</xdr:colOff>
      <xdr:row>96</xdr:row>
      <xdr:rowOff>14108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37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106835</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223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145484</xdr:rowOff>
    </xdr:from>
    <xdr:to>
      <xdr:col>50</xdr:col>
      <xdr:colOff>165100</xdr:colOff>
      <xdr:row>96</xdr:row>
      <xdr:rowOff>75634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43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92161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208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118639</xdr:rowOff>
    </xdr:from>
    <xdr:to>
      <xdr:col>46</xdr:col>
      <xdr:colOff>38100</xdr:colOff>
      <xdr:row>97</xdr:row>
      <xdr:rowOff>48789</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5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39916</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667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95638</xdr:rowOff>
    </xdr:from>
    <xdr:to>
      <xdr:col>41</xdr:col>
      <xdr:colOff>101600</xdr:colOff>
      <xdr:row>97</xdr:row>
      <xdr:rowOff>25788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65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42315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94111" y="1633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98806</xdr:rowOff>
    </xdr:from>
    <xdr:to>
      <xdr:col>36</xdr:col>
      <xdr:colOff>165100</xdr:colOff>
      <xdr:row>97</xdr:row>
      <xdr:rowOff>28956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655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45483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6333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136794</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280294"/>
          <a:ext cx="1269" cy="1505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83471</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55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136794</xdr:rowOff>
    </xdr:from>
    <xdr:to>
      <xdr:col>86</xdr:col>
      <xdr:colOff>25400</xdr:colOff>
      <xdr:row>30</xdr:row>
      <xdr:rowOff>136794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280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60735</xdr:rowOff>
    </xdr:from>
    <xdr:to>
      <xdr:col>85</xdr:col>
      <xdr:colOff>127000</xdr:colOff>
      <xdr:row>39</xdr:row>
      <xdr:rowOff>75415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747285"/>
          <a:ext cx="838200" cy="1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133576</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77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110699</xdr:rowOff>
    </xdr:from>
    <xdr:to>
      <xdr:col>85</xdr:col>
      <xdr:colOff>177800</xdr:colOff>
      <xdr:row>39</xdr:row>
      <xdr:rowOff>40849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62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75415</xdr:rowOff>
    </xdr:from>
    <xdr:to>
      <xdr:col>81</xdr:col>
      <xdr:colOff>50800</xdr:colOff>
      <xdr:row>39</xdr:row>
      <xdr:rowOff>92004</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4592300" y="6761965"/>
          <a:ext cx="889000" cy="1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125688</xdr:rowOff>
    </xdr:from>
    <xdr:to>
      <xdr:col>81</xdr:col>
      <xdr:colOff>101600</xdr:colOff>
      <xdr:row>39</xdr:row>
      <xdr:rowOff>55838</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40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72365</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416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75937</xdr:rowOff>
    </xdr:from>
    <xdr:to>
      <xdr:col>76</xdr:col>
      <xdr:colOff>114300</xdr:colOff>
      <xdr:row>39</xdr:row>
      <xdr:rowOff>92004</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62487"/>
          <a:ext cx="889000" cy="1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101914</xdr:rowOff>
    </xdr:from>
    <xdr:to>
      <xdr:col>76</xdr:col>
      <xdr:colOff>165100</xdr:colOff>
      <xdr:row>39</xdr:row>
      <xdr:rowOff>32064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617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48591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92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36503</xdr:rowOff>
    </xdr:from>
    <xdr:to>
      <xdr:col>71</xdr:col>
      <xdr:colOff>177800</xdr:colOff>
      <xdr:row>39</xdr:row>
      <xdr:rowOff>75937</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23053"/>
          <a:ext cx="889000" cy="39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56749</xdr:rowOff>
    </xdr:from>
    <xdr:to>
      <xdr:col>72</xdr:col>
      <xdr:colOff>38100</xdr:colOff>
      <xdr:row>38</xdr:row>
      <xdr:rowOff>158349</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7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3426</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347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92313</xdr:rowOff>
    </xdr:from>
    <xdr:to>
      <xdr:col>67</xdr:col>
      <xdr:colOff>101600</xdr:colOff>
      <xdr:row>39</xdr:row>
      <xdr:rowOff>22463</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607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38990</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38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9935</xdr:rowOff>
    </xdr:from>
    <xdr:to>
      <xdr:col>85</xdr:col>
      <xdr:colOff>177800</xdr:colOff>
      <xdr:row>39</xdr:row>
      <xdr:rowOff>111535</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96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96312</xdr:rowOff>
    </xdr:from>
    <xdr:ext cx="469744"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24615</xdr:rowOff>
    </xdr:from>
    <xdr:to>
      <xdr:col>81</xdr:col>
      <xdr:colOff>101600</xdr:colOff>
      <xdr:row>39</xdr:row>
      <xdr:rowOff>126215</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11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117342</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246428" y="680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41204</xdr:rowOff>
    </xdr:from>
    <xdr:to>
      <xdr:col>76</xdr:col>
      <xdr:colOff>165100</xdr:colOff>
      <xdr:row>39</xdr:row>
      <xdr:rowOff>142804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2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133931</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820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25137</xdr:rowOff>
    </xdr:from>
    <xdr:to>
      <xdr:col>72</xdr:col>
      <xdr:colOff>38100</xdr:colOff>
      <xdr:row>39</xdr:row>
      <xdr:rowOff>126737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1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117864</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468428" y="680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157153</xdr:rowOff>
    </xdr:from>
    <xdr:to>
      <xdr:col>67</xdr:col>
      <xdr:colOff>101600</xdr:colOff>
      <xdr:row>39</xdr:row>
      <xdr:rowOff>87303</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7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78430</xdr:rowOff>
    </xdr:from>
    <xdr:ext cx="469744"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579428" y="6764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公債費グラフ枠">
          <a:extLst>
            <a:ext uri="{FF2B5EF4-FFF2-40B4-BE49-F238E27FC236}">
              <a16:creationId xmlns:a16="http://schemas.microsoft.com/office/drawing/2014/main" id="{00000000-0008-0000-06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11668</xdr:rowOff>
    </xdr:from>
    <xdr:to>
      <xdr:col>85</xdr:col>
      <xdr:colOff>126364</xdr:colOff>
      <xdr:row>78</xdr:row>
      <xdr:rowOff>124662</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6317595" y="12013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128489</xdr:rowOff>
    </xdr:from>
    <xdr:ext cx="534377" cy="259045"/>
    <xdr:sp macro="" textlink="">
      <xdr:nvSpPr>
        <xdr:cNvPr id="629" name="公債費最小値テキスト">
          <a:extLst>
            <a:ext uri="{FF2B5EF4-FFF2-40B4-BE49-F238E27FC236}">
              <a16:creationId xmlns:a16="http://schemas.microsoft.com/office/drawing/2014/main" id="{00000000-0008-0000-0600-000075020000}"/>
            </a:ext>
          </a:extLst>
        </xdr:cNvPr>
        <xdr:cNvSpPr txBox="1"/>
      </xdr:nvSpPr>
      <xdr:spPr>
        <a:xfrm>
          <a:off x="16370300" y="1350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124662</xdr:rowOff>
    </xdr:from>
    <xdr:to>
      <xdr:col>86</xdr:col>
      <xdr:colOff>25400</xdr:colOff>
      <xdr:row>78</xdr:row>
      <xdr:rowOff>124662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6230600" y="134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129795</xdr:rowOff>
    </xdr:from>
    <xdr:ext cx="599010" cy="259045"/>
    <xdr:sp macro="" textlink="">
      <xdr:nvSpPr>
        <xdr:cNvPr id="631" name="公債費最大値テキスト">
          <a:extLst>
            <a:ext uri="{FF2B5EF4-FFF2-40B4-BE49-F238E27FC236}">
              <a16:creationId xmlns:a16="http://schemas.microsoft.com/office/drawing/2014/main" id="{00000000-0008-0000-0600-000077020000}"/>
            </a:ext>
          </a:extLst>
        </xdr:cNvPr>
        <xdr:cNvSpPr txBox="1"/>
      </xdr:nvSpPr>
      <xdr:spPr>
        <a:xfrm>
          <a:off x="16370300" y="11788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11668</xdr:rowOff>
    </xdr:from>
    <xdr:to>
      <xdr:col>86</xdr:col>
      <xdr:colOff>25400</xdr:colOff>
      <xdr:row>70</xdr:row>
      <xdr:rowOff>11668</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2013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5611</xdr:rowOff>
    </xdr:from>
    <xdr:to>
      <xdr:col>85</xdr:col>
      <xdr:colOff>127000</xdr:colOff>
      <xdr:row>76</xdr:row>
      <xdr:rowOff>15032</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5481300" y="13035811"/>
          <a:ext cx="838200" cy="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22689</xdr:rowOff>
    </xdr:from>
    <xdr:ext cx="534377" cy="259045"/>
    <xdr:sp macro="" textlink="">
      <xdr:nvSpPr>
        <xdr:cNvPr id="634" name="公債費平均値テキスト">
          <a:extLst>
            <a:ext uri="{FF2B5EF4-FFF2-40B4-BE49-F238E27FC236}">
              <a16:creationId xmlns:a16="http://schemas.microsoft.com/office/drawing/2014/main" id="{00000000-0008-0000-0600-00007A020000}"/>
            </a:ext>
          </a:extLst>
        </xdr:cNvPr>
        <xdr:cNvSpPr txBox="1"/>
      </xdr:nvSpPr>
      <xdr:spPr>
        <a:xfrm>
          <a:off x="16370300" y="12709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171262</xdr:rowOff>
    </xdr:from>
    <xdr:to>
      <xdr:col>85</xdr:col>
      <xdr:colOff>177800</xdr:colOff>
      <xdr:row>75</xdr:row>
      <xdr:rowOff>101412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6268700" y="1285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165548</xdr:rowOff>
    </xdr:from>
    <xdr:to>
      <xdr:col>81</xdr:col>
      <xdr:colOff>50800</xdr:colOff>
      <xdr:row>76</xdr:row>
      <xdr:rowOff>5611</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4592300" y="13024298"/>
          <a:ext cx="889000" cy="1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16580</xdr:rowOff>
    </xdr:from>
    <xdr:to>
      <xdr:col>81</xdr:col>
      <xdr:colOff>101600</xdr:colOff>
      <xdr:row>75</xdr:row>
      <xdr:rowOff>118180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5430500" y="1287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134707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26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155800</xdr:rowOff>
    </xdr:from>
    <xdr:to>
      <xdr:col>76</xdr:col>
      <xdr:colOff>114300</xdr:colOff>
      <xdr:row>75</xdr:row>
      <xdr:rowOff>165548</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a:off x="13703300" y="13014550"/>
          <a:ext cx="8890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34983</xdr:rowOff>
    </xdr:from>
    <xdr:to>
      <xdr:col>76</xdr:col>
      <xdr:colOff>165100</xdr:colOff>
      <xdr:row>75</xdr:row>
      <xdr:rowOff>136583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4541500" y="12893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153110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325111" y="1266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150673</xdr:rowOff>
    </xdr:from>
    <xdr:to>
      <xdr:col>71</xdr:col>
      <xdr:colOff>177800</xdr:colOff>
      <xdr:row>75</xdr:row>
      <xdr:rowOff>155800</xdr:rowOff>
    </xdr:to>
    <xdr:cxnSp macro="">
      <xdr:nvCxnSpPr>
        <xdr:cNvPr id="642" name="直線コネクタ 641">
          <a:extLst>
            <a:ext uri="{FF2B5EF4-FFF2-40B4-BE49-F238E27FC236}">
              <a16:creationId xmlns:a16="http://schemas.microsoft.com/office/drawing/2014/main" id="{00000000-0008-0000-0600-000082020000}"/>
            </a:ext>
          </a:extLst>
        </xdr:cNvPr>
        <xdr:cNvCxnSpPr/>
      </xdr:nvCxnSpPr>
      <xdr:spPr>
        <a:xfrm>
          <a:off x="12814300" y="13009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34820</xdr:rowOff>
    </xdr:from>
    <xdr:to>
      <xdr:col>72</xdr:col>
      <xdr:colOff>38100</xdr:colOff>
      <xdr:row>75</xdr:row>
      <xdr:rowOff>136420</xdr:rowOff>
    </xdr:to>
    <xdr:sp macro="" textlink="">
      <xdr:nvSpPr>
        <xdr:cNvPr id="643" name="フローチャート: 判断 642">
          <a:extLst>
            <a:ext uri="{FF2B5EF4-FFF2-40B4-BE49-F238E27FC236}">
              <a16:creationId xmlns:a16="http://schemas.microsoft.com/office/drawing/2014/main" id="{00000000-0008-0000-0600-000083020000}"/>
            </a:ext>
          </a:extLst>
        </xdr:cNvPr>
        <xdr:cNvSpPr/>
      </xdr:nvSpPr>
      <xdr:spPr>
        <a:xfrm>
          <a:off x="13652500" y="1289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152947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266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164795</xdr:rowOff>
    </xdr:from>
    <xdr:to>
      <xdr:col>67</xdr:col>
      <xdr:colOff>101600</xdr:colOff>
      <xdr:row>76</xdr:row>
      <xdr:rowOff>94945</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2763500" y="13023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86072</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116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135682</xdr:rowOff>
    </xdr:from>
    <xdr:to>
      <xdr:col>85</xdr:col>
      <xdr:colOff>177800</xdr:colOff>
      <xdr:row>76</xdr:row>
      <xdr:rowOff>65832</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6268700" y="1299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114109</xdr:rowOff>
    </xdr:from>
    <xdr:ext cx="534377" cy="259045"/>
    <xdr:sp macro="" textlink="">
      <xdr:nvSpPr>
        <xdr:cNvPr id="653" name="公債費該当値テキスト">
          <a:extLst>
            <a:ext uri="{FF2B5EF4-FFF2-40B4-BE49-F238E27FC236}">
              <a16:creationId xmlns:a16="http://schemas.microsoft.com/office/drawing/2014/main" id="{00000000-0008-0000-0600-00008D020000}"/>
            </a:ext>
          </a:extLst>
        </xdr:cNvPr>
        <xdr:cNvSpPr txBox="1"/>
      </xdr:nvSpPr>
      <xdr:spPr>
        <a:xfrm>
          <a:off x="16370300" y="129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126260</xdr:rowOff>
    </xdr:from>
    <xdr:to>
      <xdr:col>81</xdr:col>
      <xdr:colOff>101600</xdr:colOff>
      <xdr:row>76</xdr:row>
      <xdr:rowOff>56409</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5430500" y="129850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47538</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5214111" y="1307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114748</xdr:rowOff>
    </xdr:from>
    <xdr:to>
      <xdr:col>76</xdr:col>
      <xdr:colOff>165100</xdr:colOff>
      <xdr:row>76</xdr:row>
      <xdr:rowOff>44898</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4541500" y="1297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36025</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4325111" y="1306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105000</xdr:rowOff>
    </xdr:from>
    <xdr:to>
      <xdr:col>72</xdr:col>
      <xdr:colOff>38100</xdr:colOff>
      <xdr:row>76</xdr:row>
      <xdr:rowOff>35150</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3652500" y="1296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26277</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3436111" y="13056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99873</xdr:rowOff>
    </xdr:from>
    <xdr:to>
      <xdr:col>67</xdr:col>
      <xdr:colOff>101600</xdr:colOff>
      <xdr:row>76</xdr:row>
      <xdr:rowOff>30023</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2763500" y="12958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46550</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547111" y="12733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積立金グラフ枠">
          <a:extLst>
            <a:ext uri="{FF2B5EF4-FFF2-40B4-BE49-F238E27FC236}">
              <a16:creationId xmlns:a16="http://schemas.microsoft.com/office/drawing/2014/main" id="{00000000-0008-0000-06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106764</xdr:rowOff>
    </xdr:from>
    <xdr:to>
      <xdr:col>85</xdr:col>
      <xdr:colOff>126364</xdr:colOff>
      <xdr:row>98</xdr:row>
      <xdr:rowOff>128115</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6317595" y="15537264"/>
          <a:ext cx="1269" cy="1392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131942</xdr:rowOff>
    </xdr:from>
    <xdr:ext cx="469744" cy="259045"/>
    <xdr:sp macro="" textlink="">
      <xdr:nvSpPr>
        <xdr:cNvPr id="684" name="積立金最小値テキスト">
          <a:extLst>
            <a:ext uri="{FF2B5EF4-FFF2-40B4-BE49-F238E27FC236}">
              <a16:creationId xmlns:a16="http://schemas.microsoft.com/office/drawing/2014/main" id="{00000000-0008-0000-0600-0000AC020000}"/>
            </a:ext>
          </a:extLst>
        </xdr:cNvPr>
        <xdr:cNvSpPr txBox="1"/>
      </xdr:nvSpPr>
      <xdr:spPr>
        <a:xfrm>
          <a:off x="16370300" y="1693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128115</xdr:rowOff>
    </xdr:from>
    <xdr:to>
      <xdr:col>86</xdr:col>
      <xdr:colOff>25400</xdr:colOff>
      <xdr:row>98</xdr:row>
      <xdr:rowOff>128115</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6230600" y="16930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53441</xdr:rowOff>
    </xdr:from>
    <xdr:ext cx="599010" cy="259045"/>
    <xdr:sp macro="" textlink="">
      <xdr:nvSpPr>
        <xdr:cNvPr id="686" name="積立金最大値テキスト">
          <a:extLst>
            <a:ext uri="{FF2B5EF4-FFF2-40B4-BE49-F238E27FC236}">
              <a16:creationId xmlns:a16="http://schemas.microsoft.com/office/drawing/2014/main" id="{00000000-0008-0000-0600-0000AE020000}"/>
            </a:ext>
          </a:extLst>
        </xdr:cNvPr>
        <xdr:cNvSpPr txBox="1"/>
      </xdr:nvSpPr>
      <xdr:spPr>
        <a:xfrm>
          <a:off x="16370300" y="15312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106764</xdr:rowOff>
    </xdr:from>
    <xdr:to>
      <xdr:col>86</xdr:col>
      <xdr:colOff>25400</xdr:colOff>
      <xdr:row>90</xdr:row>
      <xdr:rowOff>106764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6230600" y="15537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6417</xdr:rowOff>
    </xdr:from>
    <xdr:to>
      <xdr:col>85</xdr:col>
      <xdr:colOff>127000</xdr:colOff>
      <xdr:row>98</xdr:row>
      <xdr:rowOff>30300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5481300" y="16808517"/>
          <a:ext cx="838200" cy="2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46333</xdr:rowOff>
    </xdr:from>
    <xdr:ext cx="534377" cy="259045"/>
    <xdr:sp macro="" textlink="">
      <xdr:nvSpPr>
        <xdr:cNvPr id="689" name="積立金平均値テキスト">
          <a:extLst>
            <a:ext uri="{FF2B5EF4-FFF2-40B4-BE49-F238E27FC236}">
              <a16:creationId xmlns:a16="http://schemas.microsoft.com/office/drawing/2014/main" id="{00000000-0008-0000-0600-0000B1020000}"/>
            </a:ext>
          </a:extLst>
        </xdr:cNvPr>
        <xdr:cNvSpPr txBox="1"/>
      </xdr:nvSpPr>
      <xdr:spPr>
        <a:xfrm>
          <a:off x="16370300" y="165055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23456</xdr:rowOff>
    </xdr:from>
    <xdr:to>
      <xdr:col>85</xdr:col>
      <xdr:colOff>177800</xdr:colOff>
      <xdr:row>97</xdr:row>
      <xdr:rowOff>125056</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6268700" y="16654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79752</xdr:rowOff>
    </xdr:from>
    <xdr:to>
      <xdr:col>81</xdr:col>
      <xdr:colOff>50800</xdr:colOff>
      <xdr:row>98</xdr:row>
      <xdr:rowOff>6417</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4592300" y="16710402"/>
          <a:ext cx="889000" cy="98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17357</xdr:rowOff>
    </xdr:from>
    <xdr:to>
      <xdr:col>81</xdr:col>
      <xdr:colOff>101600</xdr:colOff>
      <xdr:row>97</xdr:row>
      <xdr:rowOff>118957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5430500" y="16648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135484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423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79752</xdr:rowOff>
    </xdr:from>
    <xdr:to>
      <xdr:col>76</xdr:col>
      <xdr:colOff>114300</xdr:colOff>
      <xdr:row>98</xdr:row>
      <xdr:rowOff>71403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3703300" y="16710402"/>
          <a:ext cx="889000" cy="163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16069</xdr:rowOff>
    </xdr:from>
    <xdr:to>
      <xdr:col>76</xdr:col>
      <xdr:colOff>165100</xdr:colOff>
      <xdr:row>97</xdr:row>
      <xdr:rowOff>117669</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4541500" y="166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134196</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42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34206</xdr:rowOff>
    </xdr:from>
    <xdr:to>
      <xdr:col>71</xdr:col>
      <xdr:colOff>177800</xdr:colOff>
      <xdr:row>98</xdr:row>
      <xdr:rowOff>71403</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a:off x="12814300" y="16836306"/>
          <a:ext cx="889000" cy="37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145473</xdr:rowOff>
    </xdr:from>
    <xdr:to>
      <xdr:col>72</xdr:col>
      <xdr:colOff>38100</xdr:colOff>
      <xdr:row>97</xdr:row>
      <xdr:rowOff>75623</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3652500" y="1660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92150</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37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115646</xdr:rowOff>
    </xdr:from>
    <xdr:to>
      <xdr:col>67</xdr:col>
      <xdr:colOff>101600</xdr:colOff>
      <xdr:row>98</xdr:row>
      <xdr:rowOff>45796</xdr:rowOff>
    </xdr:to>
    <xdr:sp macro="" textlink="">
      <xdr:nvSpPr>
        <xdr:cNvPr id="700" name="フローチャート: 判断 699">
          <a:extLst>
            <a:ext uri="{FF2B5EF4-FFF2-40B4-BE49-F238E27FC236}">
              <a16:creationId xmlns:a16="http://schemas.microsoft.com/office/drawing/2014/main" id="{00000000-0008-0000-0600-0000BC020000}"/>
            </a:ext>
          </a:extLst>
        </xdr:cNvPr>
        <xdr:cNvSpPr/>
      </xdr:nvSpPr>
      <xdr:spPr>
        <a:xfrm>
          <a:off x="12763500" y="1674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62323</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52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150950</xdr:rowOff>
    </xdr:from>
    <xdr:to>
      <xdr:col>85</xdr:col>
      <xdr:colOff>177800</xdr:colOff>
      <xdr:row>98</xdr:row>
      <xdr:rowOff>81100</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6268700" y="1678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65877</xdr:rowOff>
    </xdr:from>
    <xdr:ext cx="534377" cy="259045"/>
    <xdr:sp macro="" textlink="">
      <xdr:nvSpPr>
        <xdr:cNvPr id="708" name="積立金該当値テキスト">
          <a:extLst>
            <a:ext uri="{FF2B5EF4-FFF2-40B4-BE49-F238E27FC236}">
              <a16:creationId xmlns:a16="http://schemas.microsoft.com/office/drawing/2014/main" id="{00000000-0008-0000-0600-0000C4020000}"/>
            </a:ext>
          </a:extLst>
        </xdr:cNvPr>
        <xdr:cNvSpPr txBox="1"/>
      </xdr:nvSpPr>
      <xdr:spPr>
        <a:xfrm>
          <a:off x="16370300" y="16696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127067</xdr:rowOff>
    </xdr:from>
    <xdr:to>
      <xdr:col>81</xdr:col>
      <xdr:colOff>101600</xdr:colOff>
      <xdr:row>98</xdr:row>
      <xdr:rowOff>57217</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5430500" y="16757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48344</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5214111" y="1685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28952</xdr:rowOff>
    </xdr:from>
    <xdr:to>
      <xdr:col>76</xdr:col>
      <xdr:colOff>165100</xdr:colOff>
      <xdr:row>97</xdr:row>
      <xdr:rowOff>130552</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4541500" y="1665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121679</xdr:rowOff>
    </xdr:from>
    <xdr:ext cx="534377"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4325111" y="1675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20603</xdr:rowOff>
    </xdr:from>
    <xdr:to>
      <xdr:col>72</xdr:col>
      <xdr:colOff>38100</xdr:colOff>
      <xdr:row>98</xdr:row>
      <xdr:rowOff>122203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3652500" y="1682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113330</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3468428" y="1691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154856</xdr:rowOff>
    </xdr:from>
    <xdr:to>
      <xdr:col>67</xdr:col>
      <xdr:colOff>101600</xdr:colOff>
      <xdr:row>98</xdr:row>
      <xdr:rowOff>85006</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2763500" y="1678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76133</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2547111" y="1687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投資及び出資金グラフ枠">
          <a:extLst>
            <a:ext uri="{FF2B5EF4-FFF2-40B4-BE49-F238E27FC236}">
              <a16:creationId xmlns:a16="http://schemas.microsoft.com/office/drawing/2014/main" id="{00000000-0008-0000-06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128041</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22159595" y="5271541"/>
          <a:ext cx="1269" cy="1268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37" name="投資及び出資金最小値テキスト">
          <a:extLst>
            <a:ext uri="{FF2B5EF4-FFF2-40B4-BE49-F238E27FC236}">
              <a16:creationId xmlns:a16="http://schemas.microsoft.com/office/drawing/2014/main" id="{00000000-0008-0000-0600-0000E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74718</xdr:rowOff>
    </xdr:from>
    <xdr:ext cx="534377" cy="259045"/>
    <xdr:sp macro="" textlink="">
      <xdr:nvSpPr>
        <xdr:cNvPr id="739" name="投資及び出資金最大値テキスト">
          <a:extLst>
            <a:ext uri="{FF2B5EF4-FFF2-40B4-BE49-F238E27FC236}">
              <a16:creationId xmlns:a16="http://schemas.microsoft.com/office/drawing/2014/main" id="{00000000-0008-0000-0600-0000E3020000}"/>
            </a:ext>
          </a:extLst>
        </xdr:cNvPr>
        <xdr:cNvSpPr txBox="1"/>
      </xdr:nvSpPr>
      <xdr:spPr>
        <a:xfrm>
          <a:off x="22212300" y="504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128041</xdr:rowOff>
    </xdr:from>
    <xdr:to>
      <xdr:col>116</xdr:col>
      <xdr:colOff>152400</xdr:colOff>
      <xdr:row>30</xdr:row>
      <xdr:rowOff>128041</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2072600" y="5271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73144</xdr:rowOff>
    </xdr:from>
    <xdr:ext cx="469744" cy="259045"/>
    <xdr:sp macro="" textlink="">
      <xdr:nvSpPr>
        <xdr:cNvPr id="742" name="投資及び出資金平均値テキスト">
          <a:extLst>
            <a:ext uri="{FF2B5EF4-FFF2-40B4-BE49-F238E27FC236}">
              <a16:creationId xmlns:a16="http://schemas.microsoft.com/office/drawing/2014/main" id="{00000000-0008-0000-0600-0000E6020000}"/>
            </a:ext>
          </a:extLst>
        </xdr:cNvPr>
        <xdr:cNvSpPr txBox="1"/>
      </xdr:nvSpPr>
      <xdr:spPr>
        <a:xfrm>
          <a:off x="22212300" y="6073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50267</xdr:rowOff>
    </xdr:from>
    <xdr:to>
      <xdr:col>116</xdr:col>
      <xdr:colOff>114300</xdr:colOff>
      <xdr:row>36</xdr:row>
      <xdr:rowOff>151867</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2110700" y="6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16091</xdr:rowOff>
    </xdr:from>
    <xdr:to>
      <xdr:col>112</xdr:col>
      <xdr:colOff>38100</xdr:colOff>
      <xdr:row>36</xdr:row>
      <xdr:rowOff>117691</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21272500" y="618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134218</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88428" y="5963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41923</xdr:rowOff>
    </xdr:from>
    <xdr:to>
      <xdr:col>107</xdr:col>
      <xdr:colOff>101600</xdr:colOff>
      <xdr:row>36</xdr:row>
      <xdr:rowOff>143523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0383500" y="6214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160050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199428" y="598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15691</xdr:rowOff>
    </xdr:from>
    <xdr:to>
      <xdr:col>102</xdr:col>
      <xdr:colOff>165100</xdr:colOff>
      <xdr:row>36</xdr:row>
      <xdr:rowOff>117291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9494500" y="6187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133818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5963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87986</xdr:rowOff>
    </xdr:from>
    <xdr:to>
      <xdr:col>98</xdr:col>
      <xdr:colOff>38100</xdr:colOff>
      <xdr:row>37</xdr:row>
      <xdr:rowOff>18136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18605500" y="626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34663</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035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61" name="投資及び出資金該当値テキスト">
          <a:extLst>
            <a:ext uri="{FF2B5EF4-FFF2-40B4-BE49-F238E27FC236}">
              <a16:creationId xmlns:a16="http://schemas.microsoft.com/office/drawing/2014/main" id="{00000000-0008-0000-0600-0000F9020000}"/>
            </a:ext>
          </a:extLst>
        </xdr:cNvPr>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108610</xdr:rowOff>
    </xdr:from>
    <xdr:to>
      <xdr:col>116</xdr:col>
      <xdr:colOff>62864</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9024010"/>
          <a:ext cx="1269" cy="1059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51</xdr:row>
      <xdr:rowOff>55287</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799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108610</xdr:rowOff>
    </xdr:from>
    <xdr:to>
      <xdr:col>116</xdr:col>
      <xdr:colOff>152400</xdr:colOff>
      <xdr:row>52</xdr:row>
      <xdr:rowOff>108610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9024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76881</xdr:rowOff>
    </xdr:from>
    <xdr:to>
      <xdr:col>116</xdr:col>
      <xdr:colOff>63500</xdr:colOff>
      <xdr:row>58</xdr:row>
      <xdr:rowOff>77795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1323300" y="10020981"/>
          <a:ext cx="8382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131299</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5610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108422</xdr:rowOff>
    </xdr:from>
    <xdr:to>
      <xdr:col>116</xdr:col>
      <xdr:colOff>114300</xdr:colOff>
      <xdr:row>57</xdr:row>
      <xdr:rowOff>38572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9709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77795</xdr:rowOff>
    </xdr:from>
    <xdr:to>
      <xdr:col>111</xdr:col>
      <xdr:colOff>177800</xdr:colOff>
      <xdr:row>58</xdr:row>
      <xdr:rowOff>78344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10021895"/>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109062</xdr:rowOff>
    </xdr:from>
    <xdr:to>
      <xdr:col>112</xdr:col>
      <xdr:colOff>38100</xdr:colOff>
      <xdr:row>57</xdr:row>
      <xdr:rowOff>39212</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9710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55739</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4854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78344</xdr:rowOff>
    </xdr:from>
    <xdr:to>
      <xdr:col>107</xdr:col>
      <xdr:colOff>50800</xdr:colOff>
      <xdr:row>58</xdr:row>
      <xdr:rowOff>78984</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10022444"/>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127305</xdr:rowOff>
    </xdr:from>
    <xdr:to>
      <xdr:col>107</xdr:col>
      <xdr:colOff>101600</xdr:colOff>
      <xdr:row>57</xdr:row>
      <xdr:rowOff>57455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972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73982</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503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72675</xdr:rowOff>
    </xdr:from>
    <xdr:to>
      <xdr:col>102</xdr:col>
      <xdr:colOff>114300</xdr:colOff>
      <xdr:row>58</xdr:row>
      <xdr:rowOff>78984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016775"/>
          <a:ext cx="889000" cy="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107462</xdr:rowOff>
    </xdr:from>
    <xdr:to>
      <xdr:col>102</xdr:col>
      <xdr:colOff>165100</xdr:colOff>
      <xdr:row>57</xdr:row>
      <xdr:rowOff>37612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9708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54139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483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6696</xdr:rowOff>
    </xdr:from>
    <xdr:to>
      <xdr:col>98</xdr:col>
      <xdr:colOff>38100</xdr:colOff>
      <xdr:row>57</xdr:row>
      <xdr:rowOff>108296</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9779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124823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55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26081</xdr:rowOff>
    </xdr:from>
    <xdr:to>
      <xdr:col>116</xdr:col>
      <xdr:colOff>114300</xdr:colOff>
      <xdr:row>58</xdr:row>
      <xdr:rowOff>127681</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997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112458</xdr:rowOff>
    </xdr:from>
    <xdr:ext cx="469744"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988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26995</xdr:rowOff>
    </xdr:from>
    <xdr:to>
      <xdr:col>112</xdr:col>
      <xdr:colOff>38100</xdr:colOff>
      <xdr:row>58</xdr:row>
      <xdr:rowOff>128595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997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119722</xdr:rowOff>
    </xdr:from>
    <xdr:ext cx="469744"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088428" y="10063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27544</xdr:rowOff>
    </xdr:from>
    <xdr:to>
      <xdr:col>107</xdr:col>
      <xdr:colOff>101600</xdr:colOff>
      <xdr:row>58</xdr:row>
      <xdr:rowOff>129144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997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120271</xdr:rowOff>
    </xdr:from>
    <xdr:ext cx="469744"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199428" y="1006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28184</xdr:rowOff>
    </xdr:from>
    <xdr:to>
      <xdr:col>102</xdr:col>
      <xdr:colOff>165100</xdr:colOff>
      <xdr:row>58</xdr:row>
      <xdr:rowOff>129784</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997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120911</xdr:rowOff>
    </xdr:from>
    <xdr:ext cx="469744"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10428" y="10065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21875</xdr:rowOff>
    </xdr:from>
    <xdr:to>
      <xdr:col>98</xdr:col>
      <xdr:colOff>38100</xdr:colOff>
      <xdr:row>58</xdr:row>
      <xdr:rowOff>123475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996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114602</xdr:rowOff>
    </xdr:from>
    <xdr:ext cx="469744"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21428" y="10058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132804</xdr:rowOff>
    </xdr:from>
    <xdr:to>
      <xdr:col>116</xdr:col>
      <xdr:colOff>62864</xdr:colOff>
      <xdr:row>78</xdr:row>
      <xdr:rowOff>74244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134304"/>
          <a:ext cx="1269" cy="131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78071</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451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74244</xdr:rowOff>
    </xdr:from>
    <xdr:to>
      <xdr:col>116</xdr:col>
      <xdr:colOff>152400</xdr:colOff>
      <xdr:row>78</xdr:row>
      <xdr:rowOff>74244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44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79481</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909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132804</xdr:rowOff>
    </xdr:from>
    <xdr:to>
      <xdr:col>116</xdr:col>
      <xdr:colOff>152400</xdr:colOff>
      <xdr:row>70</xdr:row>
      <xdr:rowOff>132804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13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18237</xdr:rowOff>
    </xdr:from>
    <xdr:to>
      <xdr:col>116</xdr:col>
      <xdr:colOff>63500</xdr:colOff>
      <xdr:row>74</xdr:row>
      <xdr:rowOff>50736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05537"/>
          <a:ext cx="838200" cy="3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113581</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80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135154</xdr:rowOff>
    </xdr:from>
    <xdr:to>
      <xdr:col>116</xdr:col>
      <xdr:colOff>114300</xdr:colOff>
      <xdr:row>75</xdr:row>
      <xdr:rowOff>65304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2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50736</xdr:rowOff>
    </xdr:from>
    <xdr:to>
      <xdr:col>111</xdr:col>
      <xdr:colOff>177800</xdr:colOff>
      <xdr:row>74</xdr:row>
      <xdr:rowOff>92570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738036"/>
          <a:ext cx="889000" cy="4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161442</xdr:rowOff>
    </xdr:from>
    <xdr:to>
      <xdr:col>112</xdr:col>
      <xdr:colOff>38100</xdr:colOff>
      <xdr:row>75</xdr:row>
      <xdr:rowOff>91592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48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82719</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92570</xdr:rowOff>
    </xdr:from>
    <xdr:to>
      <xdr:col>107</xdr:col>
      <xdr:colOff>50800</xdr:colOff>
      <xdr:row>74</xdr:row>
      <xdr:rowOff>118745</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779870"/>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59639</xdr:rowOff>
    </xdr:from>
    <xdr:to>
      <xdr:col>107</xdr:col>
      <xdr:colOff>101600</xdr:colOff>
      <xdr:row>75</xdr:row>
      <xdr:rowOff>161240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18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152367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118745</xdr:rowOff>
    </xdr:from>
    <xdr:to>
      <xdr:col>102</xdr:col>
      <xdr:colOff>114300</xdr:colOff>
      <xdr:row>74</xdr:row>
      <xdr:rowOff>162331</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806045"/>
          <a:ext cx="889000" cy="43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86843</xdr:rowOff>
    </xdr:from>
    <xdr:to>
      <xdr:col>102</xdr:col>
      <xdr:colOff>165100</xdr:colOff>
      <xdr:row>76</xdr:row>
      <xdr:rowOff>16993</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45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8120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25197</xdr:rowOff>
    </xdr:from>
    <xdr:to>
      <xdr:col>98</xdr:col>
      <xdr:colOff>38100</xdr:colOff>
      <xdr:row>76</xdr:row>
      <xdr:rowOff>126797</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3055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117924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3148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138887</xdr:rowOff>
    </xdr:from>
    <xdr:to>
      <xdr:col>116</xdr:col>
      <xdr:colOff>114300</xdr:colOff>
      <xdr:row>74</xdr:row>
      <xdr:rowOff>69037</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5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161764</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0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171386</xdr:rowOff>
    </xdr:from>
    <xdr:to>
      <xdr:col>112</xdr:col>
      <xdr:colOff>38100</xdr:colOff>
      <xdr:row>74</xdr:row>
      <xdr:rowOff>101536</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68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118063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46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41770</xdr:rowOff>
    </xdr:from>
    <xdr:to>
      <xdr:col>107</xdr:col>
      <xdr:colOff>101600</xdr:colOff>
      <xdr:row>74</xdr:row>
      <xdr:rowOff>143370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7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159897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50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67945</xdr:rowOff>
    </xdr:from>
    <xdr:to>
      <xdr:col>102</xdr:col>
      <xdr:colOff>165100</xdr:colOff>
      <xdr:row>74</xdr:row>
      <xdr:rowOff>169545</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75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14622</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53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111531</xdr:rowOff>
    </xdr:from>
    <xdr:to>
      <xdr:col>98</xdr:col>
      <xdr:colOff>38100</xdr:colOff>
      <xdr:row>75</xdr:row>
      <xdr:rowOff>41681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79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58208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57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人件費は、住民一人当たり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74.714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円で前年度と比較して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8.346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円の増となっている。会計年度任用職員への勤勉手当の支給などが増加要因である。物件費は、住民一人当たり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79,834</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11,558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主な要因としては、人件費や資材等の高騰により委託料などが全般的に増加したためである。物件費は、燃料費や光熱水費、業務委託など物価高騰の影響を受ける経費が多いため、今後も横ばいから増加傾向で推移していくものと見込まれる。扶助費は、住民一人当た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141,493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5,043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円の増となった。主な要因としては、医療費扶助費や児童手当費等の増によるものであり、今後も増額傾向が見込まれる。補助費等は、住民一人当たり</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73,453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円で前年度と比較して</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7,763</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円の減となった。主な要因としては、農業事業者へ対する支援に伴う交付金の</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88</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百万円減や新型コロナウイルスワクチン接種事業に伴う償還金</a:t>
          </a:r>
          <a:r>
            <a:rPr kumimoji="1" lang="en-US" altLang="ja-JP"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36</a:t>
          </a:r>
          <a:r>
            <a:rPr kumimoji="1" lang="ja-JP" altLang="en-US" sz="11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百万円が減ととなったことなどによるもので</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ある。今後は、一部事務組合の所管であるごみ処理施設やし尿処理施設等の老朽化に伴う維持管理費の増が想定されるため増加傾向が見込まれる。普通建設事業費は、学校規模適正化事業（学校統廃合）などの実施により、住民一人当たり</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77,355</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11,660</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円の増となった。ここ</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年は類似団体平均を下回っている状況ではあるが、今後も学校規模適正化事業（学校統廃合）や老朽化した学校施設の改築・長寿命化事業が計画されているため増加の転じていくと見込んでいる。普通建設事業費の増加は、その後の公債費にも影響していくるため、事業実施に当たっては、必要性や緊急性を踏まえた優先順位を明確にした上で実施していく必要があると考える。公債費は、合併特例債の償還がピークを過ぎたことから減少傾向であったが、前述のとおり、今後普通建設事業費の影響を受ける可能性が大いにあるため、その動向については注意しておく必要がある。積立金は、住民一人当たり</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11,964</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2,612</a:t>
          </a:r>
          <a:r>
            <a:rPr kumimoji="1" lang="ja-JP" altLang="en-US" sz="11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円の減となった。主な要因としては、財政調整基金積立金が減少したことによるものである。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熊本県玉名市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62,582
61,189
152.60
37,836,805
36,428,206
1,213,663
18,652,425
29,330,369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30.5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101981</xdr:rowOff>
    </xdr:from>
    <xdr:to>
      <xdr:col>24</xdr:col>
      <xdr:colOff>62865</xdr:colOff>
      <xdr:row>38</xdr:row>
      <xdr:rowOff>59690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16931"/>
          <a:ext cx="1270" cy="1157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63517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59690</xdr:rowOff>
    </xdr:from>
    <xdr:to>
      <xdr:col>24</xdr:col>
      <xdr:colOff>152400</xdr:colOff>
      <xdr:row>38</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4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48658</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2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101981</xdr:rowOff>
    </xdr:from>
    <xdr:to>
      <xdr:col>24</xdr:col>
      <xdr:colOff>152400</xdr:colOff>
      <xdr:row>31</xdr:row>
      <xdr:rowOff>101981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16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111887</xdr:rowOff>
    </xdr:from>
    <xdr:to>
      <xdr:col>24</xdr:col>
      <xdr:colOff>63500</xdr:colOff>
      <xdr:row>35</xdr:row>
      <xdr:rowOff>138176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6112637"/>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109491</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38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111887</xdr:rowOff>
    </xdr:from>
    <xdr:to>
      <xdr:col>19</xdr:col>
      <xdr:colOff>177800</xdr:colOff>
      <xdr:row>35</xdr:row>
      <xdr:rowOff>152654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12637"/>
          <a:ext cx="889000" cy="40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116713</xdr:rowOff>
    </xdr:from>
    <xdr:to>
      <xdr:col>20</xdr:col>
      <xdr:colOff>38100</xdr:colOff>
      <xdr:row>36</xdr:row>
      <xdr:rowOff>46863</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37990</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10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152654</xdr:rowOff>
    </xdr:from>
    <xdr:to>
      <xdr:col>15</xdr:col>
      <xdr:colOff>50800</xdr:colOff>
      <xdr:row>35</xdr:row>
      <xdr:rowOff>167132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15340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148336</xdr:rowOff>
    </xdr:from>
    <xdr:to>
      <xdr:col>15</xdr:col>
      <xdr:colOff>101600</xdr:colOff>
      <xdr:row>36</xdr:row>
      <xdr:rowOff>78486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69613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41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167132</xdr:rowOff>
    </xdr:from>
    <xdr:to>
      <xdr:col>10</xdr:col>
      <xdr:colOff>114300</xdr:colOff>
      <xdr:row>36</xdr:row>
      <xdr:rowOff>32258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6788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168148</xdr:rowOff>
    </xdr:from>
    <xdr:to>
      <xdr:col>10</xdr:col>
      <xdr:colOff>165100</xdr:colOff>
      <xdr:row>36</xdr:row>
      <xdr:rowOff>98298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6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89425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6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151765</xdr:rowOff>
    </xdr:from>
    <xdr:to>
      <xdr:col>6</xdr:col>
      <xdr:colOff>38100</xdr:colOff>
      <xdr:row>36</xdr:row>
      <xdr:rowOff>81915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5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98442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87376</xdr:rowOff>
    </xdr:from>
    <xdr:to>
      <xdr:col>24</xdr:col>
      <xdr:colOff>114300</xdr:colOff>
      <xdr:row>36</xdr:row>
      <xdr:rowOff>17526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65803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61087</xdr:rowOff>
    </xdr:from>
    <xdr:to>
      <xdr:col>20</xdr:col>
      <xdr:colOff>38100</xdr:colOff>
      <xdr:row>35</xdr:row>
      <xdr:rowOff>162687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6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7764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837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101854</xdr:rowOff>
    </xdr:from>
    <xdr:to>
      <xdr:col>15</xdr:col>
      <xdr:colOff>101600</xdr:colOff>
      <xdr:row>36</xdr:row>
      <xdr:rowOff>32004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0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48531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77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116332</xdr:rowOff>
    </xdr:from>
    <xdr:to>
      <xdr:col>10</xdr:col>
      <xdr:colOff>165100</xdr:colOff>
      <xdr:row>36</xdr:row>
      <xdr:rowOff>46482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63009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92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152908</xdr:rowOff>
    </xdr:from>
    <xdr:to>
      <xdr:col>6</xdr:col>
      <xdr:colOff>38100</xdr:colOff>
      <xdr:row>36</xdr:row>
      <xdr:rowOff>83058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74185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24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6728</xdr:rowOff>
    </xdr:from>
    <xdr:to>
      <xdr:col>24</xdr:col>
      <xdr:colOff>62865</xdr:colOff>
      <xdr:row>57</xdr:row>
      <xdr:rowOff>140724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50678"/>
          <a:ext cx="1270" cy="1162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144551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140724</xdr:rowOff>
    </xdr:from>
    <xdr:to>
      <xdr:col>24</xdr:col>
      <xdr:colOff>152400</xdr:colOff>
      <xdr:row>57</xdr:row>
      <xdr:rowOff>140724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124855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25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291,584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6728</xdr:rowOff>
    </xdr:from>
    <xdr:to>
      <xdr:col>24</xdr:col>
      <xdr:colOff>152400</xdr:colOff>
      <xdr:row>51</xdr:row>
      <xdr:rowOff>6728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50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19754</xdr:rowOff>
    </xdr:from>
    <xdr:to>
      <xdr:col>24</xdr:col>
      <xdr:colOff>63500</xdr:colOff>
      <xdr:row>57</xdr:row>
      <xdr:rowOff>26072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92404"/>
          <a:ext cx="838200" cy="6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5254</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35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153827</xdr:rowOff>
    </xdr:from>
    <xdr:to>
      <xdr:col>24</xdr:col>
      <xdr:colOff>114300</xdr:colOff>
      <xdr:row>56</xdr:row>
      <xdr:rowOff>83977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83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149036</xdr:rowOff>
    </xdr:from>
    <xdr:to>
      <xdr:col>19</xdr:col>
      <xdr:colOff>177800</xdr:colOff>
      <xdr:row>57</xdr:row>
      <xdr:rowOff>26072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750236"/>
          <a:ext cx="889000" cy="4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139919</xdr:rowOff>
    </xdr:from>
    <xdr:to>
      <xdr:col>20</xdr:col>
      <xdr:colOff>38100</xdr:colOff>
      <xdr:row>56</xdr:row>
      <xdr:rowOff>70069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6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86596</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4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149036</xdr:rowOff>
    </xdr:from>
    <xdr:to>
      <xdr:col>15</xdr:col>
      <xdr:colOff>50800</xdr:colOff>
      <xdr:row>57</xdr:row>
      <xdr:rowOff>36437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750236"/>
          <a:ext cx="889000" cy="58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6622</xdr:rowOff>
    </xdr:from>
    <xdr:to>
      <xdr:col>15</xdr:col>
      <xdr:colOff>101600</xdr:colOff>
      <xdr:row>56</xdr:row>
      <xdr:rowOff>108222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124749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8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80689</xdr:rowOff>
    </xdr:from>
    <xdr:to>
      <xdr:col>10</xdr:col>
      <xdr:colOff>114300</xdr:colOff>
      <xdr:row>57</xdr:row>
      <xdr:rowOff>36437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338989"/>
          <a:ext cx="889000" cy="470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2210</xdr:rowOff>
    </xdr:from>
    <xdr:to>
      <xdr:col>10</xdr:col>
      <xdr:colOff>165100</xdr:colOff>
      <xdr:row>56</xdr:row>
      <xdr:rowOff>103810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0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120337</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78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147010</xdr:rowOff>
    </xdr:from>
    <xdr:to>
      <xdr:col>6</xdr:col>
      <xdr:colOff>38100</xdr:colOff>
      <xdr:row>54</xdr:row>
      <xdr:rowOff>77160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3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93687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009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140404</xdr:rowOff>
    </xdr:from>
    <xdr:to>
      <xdr:col>24</xdr:col>
      <xdr:colOff>114300</xdr:colOff>
      <xdr:row>57</xdr:row>
      <xdr:rowOff>70554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55331</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5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146722</xdr:rowOff>
    </xdr:from>
    <xdr:to>
      <xdr:col>20</xdr:col>
      <xdr:colOff>38100</xdr:colOff>
      <xdr:row>57</xdr:row>
      <xdr:rowOff>76872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4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67999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40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98236</xdr:rowOff>
    </xdr:from>
    <xdr:to>
      <xdr:col>15</xdr:col>
      <xdr:colOff>101600</xdr:colOff>
      <xdr:row>57</xdr:row>
      <xdr:rowOff>28386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69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19513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79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157087</xdr:rowOff>
    </xdr:from>
    <xdr:to>
      <xdr:col>10</xdr:col>
      <xdr:colOff>165100</xdr:colOff>
      <xdr:row>57</xdr:row>
      <xdr:rowOff>87237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5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78364</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5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29889</xdr:rowOff>
    </xdr:from>
    <xdr:to>
      <xdr:col>6</xdr:col>
      <xdr:colOff>38100</xdr:colOff>
      <xdr:row>54</xdr:row>
      <xdr:rowOff>131489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28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122616</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380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31061</xdr:rowOff>
    </xdr:from>
    <xdr:to>
      <xdr:col>24</xdr:col>
      <xdr:colOff>62865</xdr:colOff>
      <xdr:row>78</xdr:row>
      <xdr:rowOff>45070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2561"/>
          <a:ext cx="1270" cy="1385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48897</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21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45070</xdr:rowOff>
    </xdr:from>
    <xdr:to>
      <xdr:col>24</xdr:col>
      <xdr:colOff>152400</xdr:colOff>
      <xdr:row>78</xdr:row>
      <xdr:rowOff>45070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149188</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7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297,980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31061</xdr:rowOff>
    </xdr:from>
    <xdr:to>
      <xdr:col>24</xdr:col>
      <xdr:colOff>152400</xdr:colOff>
      <xdr:row>70</xdr:row>
      <xdr:rowOff>31061</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2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114859</xdr:rowOff>
    </xdr:from>
    <xdr:to>
      <xdr:col>24</xdr:col>
      <xdr:colOff>63500</xdr:colOff>
      <xdr:row>75</xdr:row>
      <xdr:rowOff>65427</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02159"/>
          <a:ext cx="838200" cy="12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18886</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776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40459</xdr:rowOff>
    </xdr:from>
    <xdr:to>
      <xdr:col>24</xdr:col>
      <xdr:colOff>114300</xdr:colOff>
      <xdr:row>75</xdr:row>
      <xdr:rowOff>142059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9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65427</xdr:rowOff>
    </xdr:from>
    <xdr:to>
      <xdr:col>19</xdr:col>
      <xdr:colOff>177800</xdr:colOff>
      <xdr:row>76</xdr:row>
      <xdr:rowOff>21862</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24177"/>
          <a:ext cx="889000" cy="12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145985</xdr:rowOff>
    </xdr:from>
    <xdr:to>
      <xdr:col>20</xdr:col>
      <xdr:colOff>38100</xdr:colOff>
      <xdr:row>76</xdr:row>
      <xdr:rowOff>76135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67262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9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88526</xdr:rowOff>
    </xdr:from>
    <xdr:to>
      <xdr:col>15</xdr:col>
      <xdr:colOff>50800</xdr:colOff>
      <xdr:row>76</xdr:row>
      <xdr:rowOff>21862</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47276"/>
          <a:ext cx="889000" cy="104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116343</xdr:rowOff>
    </xdr:from>
    <xdr:to>
      <xdr:col>15</xdr:col>
      <xdr:colOff>101600</xdr:colOff>
      <xdr:row>77</xdr:row>
      <xdr:rowOff>46493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4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37620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239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88526</xdr:rowOff>
    </xdr:from>
    <xdr:to>
      <xdr:col>10</xdr:col>
      <xdr:colOff>114300</xdr:colOff>
      <xdr:row>77</xdr:row>
      <xdr:rowOff>15101</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47276"/>
          <a:ext cx="889000" cy="269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167931</xdr:rowOff>
    </xdr:from>
    <xdr:to>
      <xdr:col>10</xdr:col>
      <xdr:colOff>165100</xdr:colOff>
      <xdr:row>76</xdr:row>
      <xdr:rowOff>98081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2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89208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119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112402</xdr:rowOff>
    </xdr:from>
    <xdr:to>
      <xdr:col>6</xdr:col>
      <xdr:colOff>38100</xdr:colOff>
      <xdr:row>78</xdr:row>
      <xdr:rowOff>42552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14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33679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0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64059</xdr:rowOff>
    </xdr:from>
    <xdr:to>
      <xdr:col>24</xdr:col>
      <xdr:colOff>114300</xdr:colOff>
      <xdr:row>74</xdr:row>
      <xdr:rowOff>165659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5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86936</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02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14627</xdr:rowOff>
    </xdr:from>
    <xdr:to>
      <xdr:col>20</xdr:col>
      <xdr:colOff>38100</xdr:colOff>
      <xdr:row>75</xdr:row>
      <xdr:rowOff>116227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7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132754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8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142512</xdr:rowOff>
    </xdr:from>
    <xdr:to>
      <xdr:col>15</xdr:col>
      <xdr:colOff>101600</xdr:colOff>
      <xdr:row>76</xdr:row>
      <xdr:rowOff>72662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0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89189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7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37726</xdr:rowOff>
    </xdr:from>
    <xdr:to>
      <xdr:col>10</xdr:col>
      <xdr:colOff>165100</xdr:colOff>
      <xdr:row>75</xdr:row>
      <xdr:rowOff>139326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89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155853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67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135751</xdr:rowOff>
    </xdr:from>
    <xdr:to>
      <xdr:col>6</xdr:col>
      <xdr:colOff>38100</xdr:colOff>
      <xdr:row>77</xdr:row>
      <xdr:rowOff>65901</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65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82429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41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133852</xdr:rowOff>
    </xdr:from>
    <xdr:to>
      <xdr:col>24</xdr:col>
      <xdr:colOff>62865</xdr:colOff>
      <xdr:row>98</xdr:row>
      <xdr:rowOff>82855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92902"/>
          <a:ext cx="1270" cy="1492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86682</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8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82855</xdr:rowOff>
    </xdr:from>
    <xdr:to>
      <xdr:col>24</xdr:col>
      <xdr:colOff>152400</xdr:colOff>
      <xdr:row>98</xdr:row>
      <xdr:rowOff>82855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884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80529</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6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105,307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133852</xdr:rowOff>
    </xdr:from>
    <xdr:to>
      <xdr:col>24</xdr:col>
      <xdr:colOff>152400</xdr:colOff>
      <xdr:row>89</xdr:row>
      <xdr:rowOff>133852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9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21189</xdr:rowOff>
    </xdr:from>
    <xdr:to>
      <xdr:col>24</xdr:col>
      <xdr:colOff>63500</xdr:colOff>
      <xdr:row>96</xdr:row>
      <xdr:rowOff>58832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480389"/>
          <a:ext cx="838200" cy="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79963</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19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57086</xdr:rowOff>
    </xdr:from>
    <xdr:to>
      <xdr:col>24</xdr:col>
      <xdr:colOff>114300</xdr:colOff>
      <xdr:row>95</xdr:row>
      <xdr:rowOff>158686</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34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104533</xdr:rowOff>
    </xdr:from>
    <xdr:to>
      <xdr:col>19</xdr:col>
      <xdr:colOff>177800</xdr:colOff>
      <xdr:row>96</xdr:row>
      <xdr:rowOff>21189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392283"/>
          <a:ext cx="889000" cy="8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70231</xdr:rowOff>
    </xdr:from>
    <xdr:to>
      <xdr:col>20</xdr:col>
      <xdr:colOff>38100</xdr:colOff>
      <xdr:row>96</xdr:row>
      <xdr:rowOff>381</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35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16908</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13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104533</xdr:rowOff>
    </xdr:from>
    <xdr:to>
      <xdr:col>15</xdr:col>
      <xdr:colOff>50800</xdr:colOff>
      <xdr:row>96</xdr:row>
      <xdr:rowOff>56451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92283"/>
          <a:ext cx="889000" cy="12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60534</xdr:rowOff>
    </xdr:from>
    <xdr:to>
      <xdr:col>15</xdr:col>
      <xdr:colOff>101600</xdr:colOff>
      <xdr:row>95</xdr:row>
      <xdr:rowOff>162134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4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153261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44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56451</xdr:rowOff>
    </xdr:from>
    <xdr:to>
      <xdr:col>10</xdr:col>
      <xdr:colOff>114300</xdr:colOff>
      <xdr:row>97</xdr:row>
      <xdr:rowOff>87407</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515651"/>
          <a:ext cx="889000" cy="202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56038</xdr:rowOff>
    </xdr:from>
    <xdr:to>
      <xdr:col>10</xdr:col>
      <xdr:colOff>165100</xdr:colOff>
      <xdr:row>95</xdr:row>
      <xdr:rowOff>157638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34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2715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1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10471</xdr:rowOff>
    </xdr:from>
    <xdr:to>
      <xdr:col>6</xdr:col>
      <xdr:colOff>38100</xdr:colOff>
      <xdr:row>96</xdr:row>
      <xdr:rowOff>112071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46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128598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244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8032</xdr:rowOff>
    </xdr:from>
    <xdr:to>
      <xdr:col>24</xdr:col>
      <xdr:colOff>114300</xdr:colOff>
      <xdr:row>96</xdr:row>
      <xdr:rowOff>109632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67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157909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44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141839</xdr:rowOff>
    </xdr:from>
    <xdr:to>
      <xdr:col>20</xdr:col>
      <xdr:colOff>38100</xdr:colOff>
      <xdr:row>96</xdr:row>
      <xdr:rowOff>71989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42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63116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22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53733</xdr:rowOff>
    </xdr:from>
    <xdr:to>
      <xdr:col>15</xdr:col>
      <xdr:colOff>101600</xdr:colOff>
      <xdr:row>95</xdr:row>
      <xdr:rowOff>155333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3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410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1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5651</xdr:rowOff>
    </xdr:from>
    <xdr:to>
      <xdr:col>10</xdr:col>
      <xdr:colOff>165100</xdr:colOff>
      <xdr:row>96</xdr:row>
      <xdr:rowOff>107251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64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98378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57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36607</xdr:rowOff>
    </xdr:from>
    <xdr:to>
      <xdr:col>6</xdr:col>
      <xdr:colOff>38100</xdr:colOff>
      <xdr:row>97</xdr:row>
      <xdr:rowOff>138207</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67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129334</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5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57404</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72354"/>
          <a:ext cx="1270" cy="14130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4081</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57404</xdr:rowOff>
    </xdr:from>
    <xdr:to>
      <xdr:col>55</xdr:col>
      <xdr:colOff>88900</xdr:colOff>
      <xdr:row>31</xdr:row>
      <xdr:rowOff>57404</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28175</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37182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5297</xdr:rowOff>
    </xdr:from>
    <xdr:to>
      <xdr:col>55</xdr:col>
      <xdr:colOff>50800</xdr:colOff>
      <xdr:row>38</xdr:row>
      <xdr:rowOff>106897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20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143111</xdr:rowOff>
    </xdr:from>
    <xdr:to>
      <xdr:col>50</xdr:col>
      <xdr:colOff>165100</xdr:colOff>
      <xdr:row>38</xdr:row>
      <xdr:rowOff>73261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8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89788</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261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54610</xdr:rowOff>
    </xdr:from>
    <xdr:to>
      <xdr:col>46</xdr:col>
      <xdr:colOff>38100</xdr:colOff>
      <xdr:row>37</xdr:row>
      <xdr:rowOff>156210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9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1287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17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19667</xdr:rowOff>
    </xdr:from>
    <xdr:to>
      <xdr:col>41</xdr:col>
      <xdr:colOff>101600</xdr:colOff>
      <xdr:row>38</xdr:row>
      <xdr:rowOff>121267</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3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137794</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3099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92166</xdr:rowOff>
    </xdr:from>
    <xdr:to>
      <xdr:col>36</xdr:col>
      <xdr:colOff>165100</xdr:colOff>
      <xdr:row>38</xdr:row>
      <xdr:rowOff>22316</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43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38843</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2110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88298</xdr:rowOff>
    </xdr:from>
    <xdr:to>
      <xdr:col>54</xdr:col>
      <xdr:colOff>189865</xdr:colOff>
      <xdr:row>59</xdr:row>
      <xdr:rowOff>2311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60798"/>
          <a:ext cx="1270" cy="145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6138</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2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2311</xdr:rowOff>
    </xdr:from>
    <xdr:to>
      <xdr:col>55</xdr:col>
      <xdr:colOff>88900</xdr:colOff>
      <xdr:row>59</xdr:row>
      <xdr:rowOff>2311</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17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34975</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3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88298</xdr:rowOff>
    </xdr:from>
    <xdr:to>
      <xdr:col>55</xdr:col>
      <xdr:colOff>88900</xdr:colOff>
      <xdr:row>50</xdr:row>
      <xdr:rowOff>88298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60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48342</xdr:rowOff>
    </xdr:from>
    <xdr:to>
      <xdr:col>55</xdr:col>
      <xdr:colOff>0</xdr:colOff>
      <xdr:row>55</xdr:row>
      <xdr:rowOff>73178</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478092"/>
          <a:ext cx="838200" cy="2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41267</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424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62840</xdr:rowOff>
    </xdr:from>
    <xdr:to>
      <xdr:col>55</xdr:col>
      <xdr:colOff>50800</xdr:colOff>
      <xdr:row>56</xdr:row>
      <xdr:rowOff>164440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48342</xdr:rowOff>
    </xdr:from>
    <xdr:to>
      <xdr:col>50</xdr:col>
      <xdr:colOff>114300</xdr:colOff>
      <xdr:row>55</xdr:row>
      <xdr:rowOff>154461</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478092"/>
          <a:ext cx="889000" cy="10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81454</xdr:rowOff>
    </xdr:from>
    <xdr:to>
      <xdr:col>50</xdr:col>
      <xdr:colOff>165100</xdr:colOff>
      <xdr:row>57</xdr:row>
      <xdr:rowOff>11604</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2731</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7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154461</xdr:rowOff>
    </xdr:from>
    <xdr:to>
      <xdr:col>45</xdr:col>
      <xdr:colOff>177800</xdr:colOff>
      <xdr:row>56</xdr:row>
      <xdr:rowOff>135944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584211"/>
          <a:ext cx="889000" cy="152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90566</xdr:rowOff>
    </xdr:from>
    <xdr:to>
      <xdr:col>46</xdr:col>
      <xdr:colOff>38100</xdr:colOff>
      <xdr:row>57</xdr:row>
      <xdr:rowOff>20716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1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11843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135944</xdr:rowOff>
    </xdr:from>
    <xdr:to>
      <xdr:col>41</xdr:col>
      <xdr:colOff>50800</xdr:colOff>
      <xdr:row>56</xdr:row>
      <xdr:rowOff>146917</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737144"/>
          <a:ext cx="8890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116153</xdr:rowOff>
    </xdr:from>
    <xdr:to>
      <xdr:col>41</xdr:col>
      <xdr:colOff>101600</xdr:colOff>
      <xdr:row>57</xdr:row>
      <xdr:rowOff>46303</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37430</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10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166477</xdr:rowOff>
    </xdr:from>
    <xdr:to>
      <xdr:col>36</xdr:col>
      <xdr:colOff>165100</xdr:colOff>
      <xdr:row>57</xdr:row>
      <xdr:rowOff>96627</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6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87754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6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22378</xdr:rowOff>
    </xdr:from>
    <xdr:to>
      <xdr:col>55</xdr:col>
      <xdr:colOff>50800</xdr:colOff>
      <xdr:row>55</xdr:row>
      <xdr:rowOff>123978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45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45255</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30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168992</xdr:rowOff>
    </xdr:from>
    <xdr:to>
      <xdr:col>50</xdr:col>
      <xdr:colOff>165100</xdr:colOff>
      <xdr:row>55</xdr:row>
      <xdr:rowOff>99142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4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115669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202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103661</xdr:rowOff>
    </xdr:from>
    <xdr:to>
      <xdr:col>46</xdr:col>
      <xdr:colOff>38100</xdr:colOff>
      <xdr:row>56</xdr:row>
      <xdr:rowOff>33811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53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50338</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30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85144</xdr:rowOff>
    </xdr:from>
    <xdr:to>
      <xdr:col>41</xdr:col>
      <xdr:colOff>101600</xdr:colOff>
      <xdr:row>57</xdr:row>
      <xdr:rowOff>15294</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68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31821</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46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96117</xdr:rowOff>
    </xdr:from>
    <xdr:to>
      <xdr:col>36</xdr:col>
      <xdr:colOff>165100</xdr:colOff>
      <xdr:row>57</xdr:row>
      <xdr:rowOff>26267</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697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42794</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47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28677</xdr:rowOff>
    </xdr:from>
    <xdr:to>
      <xdr:col>54</xdr:col>
      <xdr:colOff>189865</xdr:colOff>
      <xdr:row>79</xdr:row>
      <xdr:rowOff>5607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201627"/>
          <a:ext cx="1270" cy="1348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9434</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5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5607</xdr:rowOff>
    </xdr:from>
    <xdr:to>
      <xdr:col>55</xdr:col>
      <xdr:colOff>88900</xdr:colOff>
      <xdr:row>79</xdr:row>
      <xdr:rowOff>5607</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50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146804</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1976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72,828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28677</xdr:rowOff>
    </xdr:from>
    <xdr:to>
      <xdr:col>55</xdr:col>
      <xdr:colOff>88900</xdr:colOff>
      <xdr:row>71</xdr:row>
      <xdr:rowOff>28677</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201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26257</xdr:rowOff>
    </xdr:from>
    <xdr:to>
      <xdr:col>55</xdr:col>
      <xdr:colOff>0</xdr:colOff>
      <xdr:row>78</xdr:row>
      <xdr:rowOff>61158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9639300" y="13399357"/>
          <a:ext cx="838200" cy="3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149553</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083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126676</xdr:rowOff>
    </xdr:from>
    <xdr:to>
      <xdr:col>55</xdr:col>
      <xdr:colOff>50800</xdr:colOff>
      <xdr:row>77</xdr:row>
      <xdr:rowOff>56826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5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129451</xdr:rowOff>
    </xdr:from>
    <xdr:to>
      <xdr:col>50</xdr:col>
      <xdr:colOff>114300</xdr:colOff>
      <xdr:row>78</xdr:row>
      <xdr:rowOff>61158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331101"/>
          <a:ext cx="889000" cy="10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112427</xdr:rowOff>
    </xdr:from>
    <xdr:to>
      <xdr:col>50</xdr:col>
      <xdr:colOff>165100</xdr:colOff>
      <xdr:row>77</xdr:row>
      <xdr:rowOff>42577</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4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59103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1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129451</xdr:rowOff>
    </xdr:from>
    <xdr:to>
      <xdr:col>45</xdr:col>
      <xdr:colOff>177800</xdr:colOff>
      <xdr:row>77</xdr:row>
      <xdr:rowOff>152464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331101"/>
          <a:ext cx="8890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51733</xdr:rowOff>
    </xdr:from>
    <xdr:to>
      <xdr:col>46</xdr:col>
      <xdr:colOff>38100</xdr:colOff>
      <xdr:row>76</xdr:row>
      <xdr:rowOff>153333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08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169860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57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78606</xdr:rowOff>
    </xdr:from>
    <xdr:to>
      <xdr:col>41</xdr:col>
      <xdr:colOff>50800</xdr:colOff>
      <xdr:row>77</xdr:row>
      <xdr:rowOff>152464</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280256"/>
          <a:ext cx="889000" cy="73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41332</xdr:rowOff>
    </xdr:from>
    <xdr:to>
      <xdr:col>41</xdr:col>
      <xdr:colOff>101600</xdr:colOff>
      <xdr:row>76</xdr:row>
      <xdr:rowOff>142932</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07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159459</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4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86747</xdr:rowOff>
    </xdr:from>
    <xdr:to>
      <xdr:col>36</xdr:col>
      <xdr:colOff>165100</xdr:colOff>
      <xdr:row>77</xdr:row>
      <xdr:rowOff>16897</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16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33424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9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146907</xdr:rowOff>
    </xdr:from>
    <xdr:to>
      <xdr:col>55</xdr:col>
      <xdr:colOff>50800</xdr:colOff>
      <xdr:row>78</xdr:row>
      <xdr:rowOff>77057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125334</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2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10358</xdr:rowOff>
    </xdr:from>
    <xdr:to>
      <xdr:col>50</xdr:col>
      <xdr:colOff>165100</xdr:colOff>
      <xdr:row>78</xdr:row>
      <xdr:rowOff>111958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38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103085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404428" y="13476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78651</xdr:rowOff>
    </xdr:from>
    <xdr:to>
      <xdr:col>46</xdr:col>
      <xdr:colOff>38100</xdr:colOff>
      <xdr:row>78</xdr:row>
      <xdr:rowOff>8801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8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171378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37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101664</xdr:rowOff>
    </xdr:from>
    <xdr:to>
      <xdr:col>41</xdr:col>
      <xdr:colOff>101600</xdr:colOff>
      <xdr:row>78</xdr:row>
      <xdr:rowOff>31814</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30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22941</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39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27806</xdr:rowOff>
    </xdr:from>
    <xdr:to>
      <xdr:col>36</xdr:col>
      <xdr:colOff>165100</xdr:colOff>
      <xdr:row>77</xdr:row>
      <xdr:rowOff>129406</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22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120533</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32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52423</xdr:rowOff>
    </xdr:from>
    <xdr:to>
      <xdr:col>54</xdr:col>
      <xdr:colOff>189865</xdr:colOff>
      <xdr:row>99</xdr:row>
      <xdr:rowOff>68850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82923"/>
          <a:ext cx="1270" cy="155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72677</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7046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68850</xdr:rowOff>
    </xdr:from>
    <xdr:to>
      <xdr:col>55</xdr:col>
      <xdr:colOff>88900</xdr:colOff>
      <xdr:row>99</xdr:row>
      <xdr:rowOff>68850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7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170550</xdr:rowOff>
    </xdr:from>
    <xdr:ext cx="599010"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5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117,345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52423</xdr:rowOff>
    </xdr:from>
    <xdr:to>
      <xdr:col>55</xdr:col>
      <xdr:colOff>88900</xdr:colOff>
      <xdr:row>90</xdr:row>
      <xdr:rowOff>52423</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82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136206</xdr:rowOff>
    </xdr:from>
    <xdr:to>
      <xdr:col>55</xdr:col>
      <xdr:colOff>0</xdr:colOff>
      <xdr:row>98</xdr:row>
      <xdr:rowOff>23213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766856"/>
          <a:ext cx="838200" cy="5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124122</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240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101245</xdr:rowOff>
    </xdr:from>
    <xdr:to>
      <xdr:col>55</xdr:col>
      <xdr:colOff>50800</xdr:colOff>
      <xdr:row>96</xdr:row>
      <xdr:rowOff>31395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388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14754</xdr:rowOff>
    </xdr:from>
    <xdr:to>
      <xdr:col>50</xdr:col>
      <xdr:colOff>114300</xdr:colOff>
      <xdr:row>98</xdr:row>
      <xdr:rowOff>23213</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816854"/>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155276</xdr:rowOff>
    </xdr:from>
    <xdr:to>
      <xdr:col>50</xdr:col>
      <xdr:colOff>165100</xdr:colOff>
      <xdr:row>96</xdr:row>
      <xdr:rowOff>85426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43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101953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218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116464</xdr:rowOff>
    </xdr:from>
    <xdr:to>
      <xdr:col>45</xdr:col>
      <xdr:colOff>177800</xdr:colOff>
      <xdr:row>98</xdr:row>
      <xdr:rowOff>14754</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6747114"/>
          <a:ext cx="889000" cy="6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153186</xdr:rowOff>
    </xdr:from>
    <xdr:to>
      <xdr:col>46</xdr:col>
      <xdr:colOff>38100</xdr:colOff>
      <xdr:row>96</xdr:row>
      <xdr:rowOff>83336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99863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216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25857</xdr:rowOff>
    </xdr:from>
    <xdr:to>
      <xdr:col>41</xdr:col>
      <xdr:colOff>50800</xdr:colOff>
      <xdr:row>97</xdr:row>
      <xdr:rowOff>116464</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a:off x="6972300" y="16656507"/>
          <a:ext cx="889000" cy="90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124741</xdr:rowOff>
    </xdr:from>
    <xdr:to>
      <xdr:col>41</xdr:col>
      <xdr:colOff>101600</xdr:colOff>
      <xdr:row>96</xdr:row>
      <xdr:rowOff>54891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1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71418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18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52274</xdr:rowOff>
    </xdr:from>
    <xdr:to>
      <xdr:col>36</xdr:col>
      <xdr:colOff>165100</xdr:colOff>
      <xdr:row>96</xdr:row>
      <xdr:rowOff>153874</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170401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2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85406</xdr:rowOff>
    </xdr:from>
    <xdr:to>
      <xdr:col>55</xdr:col>
      <xdr:colOff>50800</xdr:colOff>
      <xdr:row>98</xdr:row>
      <xdr:rowOff>15556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71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63833</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6694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143863</xdr:rowOff>
    </xdr:from>
    <xdr:to>
      <xdr:col>50</xdr:col>
      <xdr:colOff>165100</xdr:colOff>
      <xdr:row>98</xdr:row>
      <xdr:rowOff>74013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77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65140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6867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135404</xdr:rowOff>
    </xdr:from>
    <xdr:to>
      <xdr:col>46</xdr:col>
      <xdr:colOff>38100</xdr:colOff>
      <xdr:row>98</xdr:row>
      <xdr:rowOff>65554</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766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56681</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685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65664</xdr:rowOff>
    </xdr:from>
    <xdr:to>
      <xdr:col>41</xdr:col>
      <xdr:colOff>101600</xdr:colOff>
      <xdr:row>97</xdr:row>
      <xdr:rowOff>167264</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6696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158391</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6789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146507</xdr:rowOff>
    </xdr:from>
    <xdr:to>
      <xdr:col>36</xdr:col>
      <xdr:colOff>165100</xdr:colOff>
      <xdr:row>97</xdr:row>
      <xdr:rowOff>76657</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660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67784</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669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58928</xdr:rowOff>
    </xdr:from>
    <xdr:to>
      <xdr:col>85</xdr:col>
      <xdr:colOff>126364</xdr:colOff>
      <xdr:row>39</xdr:row>
      <xdr:rowOff>49213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73878"/>
          <a:ext cx="1269" cy="1361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53040</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73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49213</xdr:rowOff>
    </xdr:from>
    <xdr:to>
      <xdr:col>86</xdr:col>
      <xdr:colOff>25400</xdr:colOff>
      <xdr:row>39</xdr:row>
      <xdr:rowOff>49213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73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5605</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14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58928</xdr:rowOff>
    </xdr:from>
    <xdr:to>
      <xdr:col>86</xdr:col>
      <xdr:colOff>25400</xdr:colOff>
      <xdr:row>31</xdr:row>
      <xdr:rowOff>58928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73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103657</xdr:rowOff>
    </xdr:from>
    <xdr:to>
      <xdr:col>85</xdr:col>
      <xdr:colOff>127000</xdr:colOff>
      <xdr:row>37</xdr:row>
      <xdr:rowOff>111735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447307"/>
          <a:ext cx="838200" cy="8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64571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0653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41694</xdr:rowOff>
    </xdr:from>
    <xdr:to>
      <xdr:col>85</xdr:col>
      <xdr:colOff>177800</xdr:colOff>
      <xdr:row>36</xdr:row>
      <xdr:rowOff>143294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213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111582</xdr:rowOff>
    </xdr:from>
    <xdr:to>
      <xdr:col>81</xdr:col>
      <xdr:colOff>50800</xdr:colOff>
      <xdr:row>37</xdr:row>
      <xdr:rowOff>103657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4592300" y="6283782"/>
          <a:ext cx="889000" cy="16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90653</xdr:rowOff>
    </xdr:from>
    <xdr:to>
      <xdr:col>81</xdr:col>
      <xdr:colOff>101600</xdr:colOff>
      <xdr:row>37</xdr:row>
      <xdr:rowOff>20803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26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37330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03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111582</xdr:rowOff>
    </xdr:from>
    <xdr:to>
      <xdr:col>76</xdr:col>
      <xdr:colOff>114300</xdr:colOff>
      <xdr:row>37</xdr:row>
      <xdr:rowOff>34087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3703300" y="6283782"/>
          <a:ext cx="889000" cy="9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144259</xdr:rowOff>
    </xdr:from>
    <xdr:to>
      <xdr:col>76</xdr:col>
      <xdr:colOff>165100</xdr:colOff>
      <xdr:row>37</xdr:row>
      <xdr:rowOff>74409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31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65536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409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34087</xdr:rowOff>
    </xdr:from>
    <xdr:to>
      <xdr:col>71</xdr:col>
      <xdr:colOff>177800</xdr:colOff>
      <xdr:row>37</xdr:row>
      <xdr:rowOff>165684</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377737"/>
          <a:ext cx="889000" cy="13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103873</xdr:rowOff>
    </xdr:from>
    <xdr:to>
      <xdr:col>72</xdr:col>
      <xdr:colOff>38100</xdr:colOff>
      <xdr:row>37</xdr:row>
      <xdr:rowOff>34023</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276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50550</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051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82918</xdr:rowOff>
    </xdr:from>
    <xdr:to>
      <xdr:col>67</xdr:col>
      <xdr:colOff>101600</xdr:colOff>
      <xdr:row>37</xdr:row>
      <xdr:rowOff>13068</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25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29595</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03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60935</xdr:rowOff>
    </xdr:from>
    <xdr:to>
      <xdr:col>85</xdr:col>
      <xdr:colOff>177800</xdr:colOff>
      <xdr:row>37</xdr:row>
      <xdr:rowOff>162534</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40458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39362</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383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52857</xdr:rowOff>
    </xdr:from>
    <xdr:to>
      <xdr:col>81</xdr:col>
      <xdr:colOff>101600</xdr:colOff>
      <xdr:row>37</xdr:row>
      <xdr:rowOff>154457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396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145584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489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60782</xdr:rowOff>
    </xdr:from>
    <xdr:to>
      <xdr:col>76</xdr:col>
      <xdr:colOff>165100</xdr:colOff>
      <xdr:row>36</xdr:row>
      <xdr:rowOff>162382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232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7459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008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154737</xdr:rowOff>
    </xdr:from>
    <xdr:to>
      <xdr:col>72</xdr:col>
      <xdr:colOff>38100</xdr:colOff>
      <xdr:row>37</xdr:row>
      <xdr:rowOff>84887</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32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76014</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41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114884</xdr:rowOff>
    </xdr:from>
    <xdr:to>
      <xdr:col>67</xdr:col>
      <xdr:colOff>101600</xdr:colOff>
      <xdr:row>38</xdr:row>
      <xdr:rowOff>45034</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458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36161</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551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a:extLst>
            <a:ext uri="{FF2B5EF4-FFF2-40B4-BE49-F238E27FC236}">
              <a16:creationId xmlns:a16="http://schemas.microsoft.com/office/drawing/2014/main" id="{00000000-0008-0000-0700-00004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35527</xdr:rowOff>
    </xdr:from>
    <xdr:to>
      <xdr:col>85</xdr:col>
      <xdr:colOff>126364</xdr:colOff>
      <xdr:row>58</xdr:row>
      <xdr:rowOff>153988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6317595" y="8608027"/>
          <a:ext cx="1269" cy="14900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157815</xdr:rowOff>
    </xdr:from>
    <xdr:ext cx="534377" cy="259045"/>
    <xdr:sp macro="" textlink="">
      <xdr:nvSpPr>
        <xdr:cNvPr id="579" name="教育費最小値テキスト">
          <a:extLst>
            <a:ext uri="{FF2B5EF4-FFF2-40B4-BE49-F238E27FC236}">
              <a16:creationId xmlns:a16="http://schemas.microsoft.com/office/drawing/2014/main" id="{00000000-0008-0000-0700-000043020000}"/>
            </a:ext>
          </a:extLst>
        </xdr:cNvPr>
        <xdr:cNvSpPr txBox="1"/>
      </xdr:nvSpPr>
      <xdr:spPr>
        <a:xfrm>
          <a:off x="16370300" y="1010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153988</xdr:rowOff>
    </xdr:from>
    <xdr:to>
      <xdr:col>86</xdr:col>
      <xdr:colOff>25400</xdr:colOff>
      <xdr:row>58</xdr:row>
      <xdr:rowOff>153988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1009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153654</xdr:rowOff>
    </xdr:from>
    <xdr:ext cx="599010" cy="259045"/>
    <xdr:sp macro="" textlink="">
      <xdr:nvSpPr>
        <xdr:cNvPr id="581" name="教育費最大値テキスト">
          <a:extLst>
            <a:ext uri="{FF2B5EF4-FFF2-40B4-BE49-F238E27FC236}">
              <a16:creationId xmlns:a16="http://schemas.microsoft.com/office/drawing/2014/main" id="{00000000-0008-0000-0700-000045020000}"/>
            </a:ext>
          </a:extLst>
        </xdr:cNvPr>
        <xdr:cNvSpPr txBox="1"/>
      </xdr:nvSpPr>
      <xdr:spPr>
        <a:xfrm>
          <a:off x="16370300" y="8383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104,557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35527</xdr:rowOff>
    </xdr:from>
    <xdr:to>
      <xdr:col>86</xdr:col>
      <xdr:colOff>25400</xdr:colOff>
      <xdr:row>50</xdr:row>
      <xdr:rowOff>35527</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8608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75212</xdr:rowOff>
    </xdr:from>
    <xdr:to>
      <xdr:col>85</xdr:col>
      <xdr:colOff>127000</xdr:colOff>
      <xdr:row>56</xdr:row>
      <xdr:rowOff>36899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5481300" y="9333512"/>
          <a:ext cx="838200" cy="304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120522</xdr:rowOff>
    </xdr:from>
    <xdr:ext cx="534377" cy="259045"/>
    <xdr:sp macro="" textlink="">
      <xdr:nvSpPr>
        <xdr:cNvPr id="584" name="教育費平均値テキスト">
          <a:extLst>
            <a:ext uri="{FF2B5EF4-FFF2-40B4-BE49-F238E27FC236}">
              <a16:creationId xmlns:a16="http://schemas.microsoft.com/office/drawing/2014/main" id="{00000000-0008-0000-0700-000048020000}"/>
            </a:ext>
          </a:extLst>
        </xdr:cNvPr>
        <xdr:cNvSpPr txBox="1"/>
      </xdr:nvSpPr>
      <xdr:spPr>
        <a:xfrm>
          <a:off x="16370300" y="9378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142095</xdr:rowOff>
    </xdr:from>
    <xdr:to>
      <xdr:col>85</xdr:col>
      <xdr:colOff>177800</xdr:colOff>
      <xdr:row>55</xdr:row>
      <xdr:rowOff>72245</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6268700" y="940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36899</xdr:rowOff>
    </xdr:from>
    <xdr:to>
      <xdr:col>81</xdr:col>
      <xdr:colOff>50800</xdr:colOff>
      <xdr:row>57</xdr:row>
      <xdr:rowOff>111330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4592300" y="9638099"/>
          <a:ext cx="889000" cy="245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82796</xdr:rowOff>
    </xdr:from>
    <xdr:to>
      <xdr:col>81</xdr:col>
      <xdr:colOff>101600</xdr:colOff>
      <xdr:row>56</xdr:row>
      <xdr:rowOff>12946</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5430500" y="9512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29473</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14111" y="928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111330</xdr:rowOff>
    </xdr:from>
    <xdr:to>
      <xdr:col>76</xdr:col>
      <xdr:colOff>114300</xdr:colOff>
      <xdr:row>58</xdr:row>
      <xdr:rowOff>15639</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flipV="1">
          <a:off x="13703300" y="9883980"/>
          <a:ext cx="889000" cy="7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164681</xdr:rowOff>
    </xdr:from>
    <xdr:to>
      <xdr:col>76</xdr:col>
      <xdr:colOff>165100</xdr:colOff>
      <xdr:row>56</xdr:row>
      <xdr:rowOff>94831</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4541500" y="95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111358</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325111" y="9369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34475</xdr:rowOff>
    </xdr:from>
    <xdr:to>
      <xdr:col>71</xdr:col>
      <xdr:colOff>177800</xdr:colOff>
      <xdr:row>58</xdr:row>
      <xdr:rowOff>15639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a:off x="12814300" y="9807125"/>
          <a:ext cx="889000" cy="152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65651</xdr:rowOff>
    </xdr:from>
    <xdr:to>
      <xdr:col>72</xdr:col>
      <xdr:colOff>38100</xdr:colOff>
      <xdr:row>56</xdr:row>
      <xdr:rowOff>167251</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3652500" y="966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12328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436111" y="944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33236</xdr:rowOff>
    </xdr:from>
    <xdr:to>
      <xdr:col>67</xdr:col>
      <xdr:colOff>101600</xdr:colOff>
      <xdr:row>56</xdr:row>
      <xdr:rowOff>134836</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2763500" y="963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151363</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547111" y="9409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24412</xdr:rowOff>
    </xdr:from>
    <xdr:to>
      <xdr:col>85</xdr:col>
      <xdr:colOff>177800</xdr:colOff>
      <xdr:row>54</xdr:row>
      <xdr:rowOff>126012</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6268700" y="92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47289</xdr:rowOff>
    </xdr:from>
    <xdr:ext cx="534377" cy="259045"/>
    <xdr:sp macro="" textlink="">
      <xdr:nvSpPr>
        <xdr:cNvPr id="603" name="教育費該当値テキスト">
          <a:extLst>
            <a:ext uri="{FF2B5EF4-FFF2-40B4-BE49-F238E27FC236}">
              <a16:creationId xmlns:a16="http://schemas.microsoft.com/office/drawing/2014/main" id="{00000000-0008-0000-0700-00005B020000}"/>
            </a:ext>
          </a:extLst>
        </xdr:cNvPr>
        <xdr:cNvSpPr txBox="1"/>
      </xdr:nvSpPr>
      <xdr:spPr>
        <a:xfrm>
          <a:off x="16370300" y="913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157549</xdr:rowOff>
    </xdr:from>
    <xdr:to>
      <xdr:col>81</xdr:col>
      <xdr:colOff>101600</xdr:colOff>
      <xdr:row>56</xdr:row>
      <xdr:rowOff>87699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5430500" y="958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78826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5214111" y="9680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60530</xdr:rowOff>
    </xdr:from>
    <xdr:to>
      <xdr:col>76</xdr:col>
      <xdr:colOff>165100</xdr:colOff>
      <xdr:row>57</xdr:row>
      <xdr:rowOff>162130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4541500" y="983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153257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4325111" y="9925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136289</xdr:rowOff>
    </xdr:from>
    <xdr:to>
      <xdr:col>72</xdr:col>
      <xdr:colOff>38100</xdr:colOff>
      <xdr:row>58</xdr:row>
      <xdr:rowOff>66439</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3652500" y="9908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57566</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3436111" y="10001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155125</xdr:rowOff>
    </xdr:from>
    <xdr:to>
      <xdr:col>67</xdr:col>
      <xdr:colOff>101600</xdr:colOff>
      <xdr:row>57</xdr:row>
      <xdr:rowOff>85275</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2763500" y="97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76402</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547111" y="9849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136793</xdr:rowOff>
    </xdr:from>
    <xdr:to>
      <xdr:col>85</xdr:col>
      <xdr:colOff>126364</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138293"/>
          <a:ext cx="1269" cy="150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83470</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91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92,178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136793</xdr:rowOff>
    </xdr:from>
    <xdr:to>
      <xdr:col>86</xdr:col>
      <xdr:colOff>25400</xdr:colOff>
      <xdr:row>70</xdr:row>
      <xdr:rowOff>136793</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138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60734</xdr:rowOff>
    </xdr:from>
    <xdr:to>
      <xdr:col>85</xdr:col>
      <xdr:colOff>127000</xdr:colOff>
      <xdr:row>79</xdr:row>
      <xdr:rowOff>75414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5481300" y="13605284"/>
          <a:ext cx="838200" cy="14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133445</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335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110568</xdr:rowOff>
    </xdr:from>
    <xdr:to>
      <xdr:col>85</xdr:col>
      <xdr:colOff>177800</xdr:colOff>
      <xdr:row>79</xdr:row>
      <xdr:rowOff>40718</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8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75414</xdr:rowOff>
    </xdr:from>
    <xdr:to>
      <xdr:col>81</xdr:col>
      <xdr:colOff>50800</xdr:colOff>
      <xdr:row>79</xdr:row>
      <xdr:rowOff>92004</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619964"/>
          <a:ext cx="889000" cy="16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125688</xdr:rowOff>
    </xdr:from>
    <xdr:to>
      <xdr:col>81</xdr:col>
      <xdr:colOff>101600</xdr:colOff>
      <xdr:row>79</xdr:row>
      <xdr:rowOff>55838</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9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72365</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27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75936</xdr:rowOff>
    </xdr:from>
    <xdr:to>
      <xdr:col>76</xdr:col>
      <xdr:colOff>114300</xdr:colOff>
      <xdr:row>79</xdr:row>
      <xdr:rowOff>92004</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620486"/>
          <a:ext cx="889000" cy="16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101685</xdr:rowOff>
    </xdr:from>
    <xdr:to>
      <xdr:col>76</xdr:col>
      <xdr:colOff>165100</xdr:colOff>
      <xdr:row>79</xdr:row>
      <xdr:rowOff>31835</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7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48362</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25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36503</xdr:rowOff>
    </xdr:from>
    <xdr:to>
      <xdr:col>71</xdr:col>
      <xdr:colOff>177800</xdr:colOff>
      <xdr:row>79</xdr:row>
      <xdr:rowOff>75936</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81053"/>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56716</xdr:rowOff>
    </xdr:from>
    <xdr:to>
      <xdr:col>72</xdr:col>
      <xdr:colOff>38100</xdr:colOff>
      <xdr:row>78</xdr:row>
      <xdr:rowOff>158316</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29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3393</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20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92312</xdr:rowOff>
    </xdr:from>
    <xdr:to>
      <xdr:col>67</xdr:col>
      <xdr:colOff>101600</xdr:colOff>
      <xdr:row>79</xdr:row>
      <xdr:rowOff>22462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6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38989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240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9934</xdr:rowOff>
    </xdr:from>
    <xdr:to>
      <xdr:col>85</xdr:col>
      <xdr:colOff>177800</xdr:colOff>
      <xdr:row>79</xdr:row>
      <xdr:rowOff>111534</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5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96311</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469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24614</xdr:rowOff>
    </xdr:from>
    <xdr:to>
      <xdr:col>81</xdr:col>
      <xdr:colOff>101600</xdr:colOff>
      <xdr:row>79</xdr:row>
      <xdr:rowOff>126214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6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117341</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661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41204</xdr:rowOff>
    </xdr:from>
    <xdr:to>
      <xdr:col>76</xdr:col>
      <xdr:colOff>165100</xdr:colOff>
      <xdr:row>79</xdr:row>
      <xdr:rowOff>142804</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8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133931</xdr:rowOff>
    </xdr:from>
    <xdr:ext cx="378565"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03017" y="136784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25136</xdr:rowOff>
    </xdr:from>
    <xdr:to>
      <xdr:col>72</xdr:col>
      <xdr:colOff>38100</xdr:colOff>
      <xdr:row>79</xdr:row>
      <xdr:rowOff>126736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6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117863</xdr:rowOff>
    </xdr:from>
    <xdr:ext cx="469744"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468428" y="136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157153</xdr:rowOff>
    </xdr:from>
    <xdr:to>
      <xdr:col>67</xdr:col>
      <xdr:colOff>101600</xdr:colOff>
      <xdr:row>79</xdr:row>
      <xdr:rowOff>87303</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0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78430</xdr:rowOff>
    </xdr:from>
    <xdr:ext cx="469744"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579428" y="1362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11668</xdr:rowOff>
    </xdr:from>
    <xdr:to>
      <xdr:col>85</xdr:col>
      <xdr:colOff>126364</xdr:colOff>
      <xdr:row>98</xdr:row>
      <xdr:rowOff>124662</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442168"/>
          <a:ext cx="1269" cy="1484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128489</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693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124662</xdr:rowOff>
    </xdr:from>
    <xdr:to>
      <xdr:col>86</xdr:col>
      <xdr:colOff>25400</xdr:colOff>
      <xdr:row>98</xdr:row>
      <xdr:rowOff>124662</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6926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129795</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1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119,841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11668</xdr:rowOff>
    </xdr:from>
    <xdr:to>
      <xdr:col>86</xdr:col>
      <xdr:colOff>25400</xdr:colOff>
      <xdr:row>90</xdr:row>
      <xdr:rowOff>11668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442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5611</xdr:rowOff>
    </xdr:from>
    <xdr:to>
      <xdr:col>85</xdr:col>
      <xdr:colOff>127000</xdr:colOff>
      <xdr:row>96</xdr:row>
      <xdr:rowOff>15032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464811"/>
          <a:ext cx="838200" cy="9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22672</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1389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171245</xdr:rowOff>
    </xdr:from>
    <xdr:to>
      <xdr:col>85</xdr:col>
      <xdr:colOff>177800</xdr:colOff>
      <xdr:row>95</xdr:row>
      <xdr:rowOff>101395</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28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165548</xdr:rowOff>
    </xdr:from>
    <xdr:to>
      <xdr:col>81</xdr:col>
      <xdr:colOff>50800</xdr:colOff>
      <xdr:row>96</xdr:row>
      <xdr:rowOff>5611</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453298"/>
          <a:ext cx="889000" cy="1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16467</xdr:rowOff>
    </xdr:from>
    <xdr:to>
      <xdr:col>81</xdr:col>
      <xdr:colOff>101600</xdr:colOff>
      <xdr:row>95</xdr:row>
      <xdr:rowOff>118067</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304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134594</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07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155800</xdr:rowOff>
    </xdr:from>
    <xdr:to>
      <xdr:col>76</xdr:col>
      <xdr:colOff>114300</xdr:colOff>
      <xdr:row>95</xdr:row>
      <xdr:rowOff>165548</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3703300" y="16443550"/>
          <a:ext cx="889000" cy="9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34804</xdr:rowOff>
    </xdr:from>
    <xdr:to>
      <xdr:col>76</xdr:col>
      <xdr:colOff>165100</xdr:colOff>
      <xdr:row>95</xdr:row>
      <xdr:rowOff>136404</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32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152931</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09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150673</xdr:rowOff>
    </xdr:from>
    <xdr:to>
      <xdr:col>71</xdr:col>
      <xdr:colOff>177800</xdr:colOff>
      <xdr:row>95</xdr:row>
      <xdr:rowOff>155800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2814300" y="16438423"/>
          <a:ext cx="889000" cy="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34705</xdr:rowOff>
    </xdr:from>
    <xdr:to>
      <xdr:col>72</xdr:col>
      <xdr:colOff>38100</xdr:colOff>
      <xdr:row>95</xdr:row>
      <xdr:rowOff>136305</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32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152832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097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164729</xdr:rowOff>
    </xdr:from>
    <xdr:to>
      <xdr:col>67</xdr:col>
      <xdr:colOff>101600</xdr:colOff>
      <xdr:row>96</xdr:row>
      <xdr:rowOff>94879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86006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5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135682</xdr:rowOff>
    </xdr:from>
    <xdr:to>
      <xdr:col>85</xdr:col>
      <xdr:colOff>177800</xdr:colOff>
      <xdr:row>96</xdr:row>
      <xdr:rowOff>65832</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42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114109</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40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126261</xdr:rowOff>
    </xdr:from>
    <xdr:to>
      <xdr:col>81</xdr:col>
      <xdr:colOff>101600</xdr:colOff>
      <xdr:row>96</xdr:row>
      <xdr:rowOff>56411</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41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47538</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506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114748</xdr:rowOff>
    </xdr:from>
    <xdr:to>
      <xdr:col>76</xdr:col>
      <xdr:colOff>165100</xdr:colOff>
      <xdr:row>96</xdr:row>
      <xdr:rowOff>44898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40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36025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495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105000</xdr:rowOff>
    </xdr:from>
    <xdr:to>
      <xdr:col>72</xdr:col>
      <xdr:colOff>38100</xdr:colOff>
      <xdr:row>96</xdr:row>
      <xdr:rowOff>35150</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39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26277</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48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99873</xdr:rowOff>
    </xdr:from>
    <xdr:to>
      <xdr:col>67</xdr:col>
      <xdr:colOff>101600</xdr:colOff>
      <xdr:row>96</xdr:row>
      <xdr:rowOff>30023</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387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46550</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162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60833</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22159595" y="5547233"/>
          <a:ext cx="1269" cy="1107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171147</xdr:rowOff>
    </xdr:from>
    <xdr:ext cx="249299" cy="259045"/>
    <xdr:sp macro="" textlink="">
      <xdr:nvSpPr>
        <xdr:cNvPr id="753" name="諸支出金最小値テキスト">
          <a:extLst>
            <a:ext uri="{FF2B5EF4-FFF2-40B4-BE49-F238E27FC236}">
              <a16:creationId xmlns:a16="http://schemas.microsoft.com/office/drawing/2014/main" id="{00000000-0008-0000-0700-0000F1020000}"/>
            </a:ext>
          </a:extLst>
        </xdr:cNvPr>
        <xdr:cNvSpPr txBox="1"/>
      </xdr:nvSpPr>
      <xdr:spPr>
        <a:xfrm>
          <a:off x="22212300" y="6686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7510</xdr:rowOff>
    </xdr:from>
    <xdr:ext cx="534377" cy="259045"/>
    <xdr:sp macro="" textlink="">
      <xdr:nvSpPr>
        <xdr:cNvPr id="755" name="諸支出金最大値テキスト">
          <a:extLst>
            <a:ext uri="{FF2B5EF4-FFF2-40B4-BE49-F238E27FC236}">
              <a16:creationId xmlns:a16="http://schemas.microsoft.com/office/drawing/2014/main" id="{00000000-0008-0000-0700-0000F3020000}"/>
            </a:ext>
          </a:extLst>
        </xdr:cNvPr>
        <xdr:cNvSpPr txBox="1"/>
      </xdr:nvSpPr>
      <xdr:spPr>
        <a:xfrm>
          <a:off x="22212300" y="532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60833</xdr:rowOff>
    </xdr:from>
    <xdr:to>
      <xdr:col>116</xdr:col>
      <xdr:colOff>152400</xdr:colOff>
      <xdr:row>32</xdr:row>
      <xdr:rowOff>60833</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22072600" y="5547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88597</xdr:rowOff>
    </xdr:from>
    <xdr:ext cx="378565" cy="259045"/>
    <xdr:sp macro="" textlink="">
      <xdr:nvSpPr>
        <xdr:cNvPr id="758" name="諸支出金平均値テキスト">
          <a:extLst>
            <a:ext uri="{FF2B5EF4-FFF2-40B4-BE49-F238E27FC236}">
              <a16:creationId xmlns:a16="http://schemas.microsoft.com/office/drawing/2014/main" id="{00000000-0008-0000-0700-0000F6020000}"/>
            </a:ext>
          </a:extLst>
        </xdr:cNvPr>
        <xdr:cNvSpPr txBox="1"/>
      </xdr:nvSpPr>
      <xdr:spPr>
        <a:xfrm>
          <a:off x="22212300" y="643224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65720</xdr:rowOff>
    </xdr:from>
    <xdr:to>
      <xdr:col>116</xdr:col>
      <xdr:colOff>114300</xdr:colOff>
      <xdr:row>38</xdr:row>
      <xdr:rowOff>167320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2110700" y="658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68509</xdr:rowOff>
    </xdr:from>
    <xdr:to>
      <xdr:col>112</xdr:col>
      <xdr:colOff>38100</xdr:colOff>
      <xdr:row>38</xdr:row>
      <xdr:rowOff>170109</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1272500" y="658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15186</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34017" y="6358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65217</xdr:rowOff>
    </xdr:from>
    <xdr:to>
      <xdr:col>107</xdr:col>
      <xdr:colOff>101600</xdr:colOff>
      <xdr:row>38</xdr:row>
      <xdr:rowOff>166817</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20383500" y="6580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11894</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5017" y="63555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67137</xdr:rowOff>
    </xdr:from>
    <xdr:to>
      <xdr:col>102</xdr:col>
      <xdr:colOff>165100</xdr:colOff>
      <xdr:row>38</xdr:row>
      <xdr:rowOff>168737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9494500" y="6582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13814</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356017" y="63574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79436</xdr:rowOff>
    </xdr:from>
    <xdr:to>
      <xdr:col>98</xdr:col>
      <xdr:colOff>38100</xdr:colOff>
      <xdr:row>39</xdr:row>
      <xdr:rowOff>9586</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18605500" y="659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26113</xdr:rowOff>
    </xdr:from>
    <xdr:ext cx="378565"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467017" y="63697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44147</xdr:rowOff>
    </xdr:from>
    <xdr:ext cx="249299" cy="259045"/>
    <xdr:sp macro="" textlink="">
      <xdr:nvSpPr>
        <xdr:cNvPr id="777" name="諸支出金該当値テキスト">
          <a:extLst>
            <a:ext uri="{FF2B5EF4-FFF2-40B4-BE49-F238E27FC236}">
              <a16:creationId xmlns:a16="http://schemas.microsoft.com/office/drawing/2014/main" id="{00000000-0008-0000-0700-000009030000}"/>
            </a:ext>
          </a:extLst>
        </xdr:cNvPr>
        <xdr:cNvSpPr txBox="1"/>
      </xdr:nvSpPr>
      <xdr:spPr>
        <a:xfrm>
          <a:off x="22212300" y="6559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63,735</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円で前年度比</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1,382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円の増となった。主な要因としては、定年延長に伴う退職手当負担金の増や財政調整基金等の積立金の減によるものである。民生費は、住民一人当たり</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227.282</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11,209</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円の増となっており、類似団体平均と比較しても高い状況が続いている。主な要因として</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は、物価高騰の影響に伴う生活者支援の給付金事業が継続されており、高い水準で推移しているためである。衛生費は、住民一人当たり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46,245</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1,976</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円の減となった。主な要因としては、新型コロナウイルスワクチン接種事業が減となったためである。農林水産業費は、住民一人当たり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43,574</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円で、前年度比</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1,521</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円の減となっている。主な要因としては、水産物供給基盤保全工事の減や農業事業者へ対する支援に伴う交付金の減等によるものである。商工費は、住民一人当たり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9,955</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円で前年度比</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1,832</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円と増加した。主な要因としては、企業誘致に伴う道路改良工事や工場等設置奨励費補助金の増加によるものである。土木費は、住民一人当たり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38,714</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円で前年度比</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3,580</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増となった。主な要因としては、道路台帳デジタル化業務の増額によるものである。今後も老朽化した道路舗装や橋りょう、公営住宅の更新や新幹線新玉名駅周辺整備等のまちづくりも計画しているため、動向としては横ばいから増加傾向になるものと見込まれる。教育費は、住民一人当たり</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72,821</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円で前年度から</a:t>
          </a:r>
          <a:r>
            <a:rPr kumimoji="1" lang="en-US" altLang="ja-JP"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13,324</a:t>
          </a:r>
          <a:r>
            <a:rPr kumimoji="1" lang="ja-JP" altLang="en-US" sz="1200" b="0" i="0" u="none" strike="noStrike" kern="0" cap="none" spc="0" normalizeH="0" baseline="0" noProof="0">
              <a:ln>
                <a:noFill/>
              </a:ln>
              <a:solidFill>
                <a:schemeClr val="tx1"/>
              </a:solidFill>
              <a:effectLst/>
              <a:uLnTx/>
              <a:uFillTx/>
              <a:latin typeface="ＭＳ Ｐゴシック" panose="020B0600070205080204" pitchFamily="50" charset="-128"/>
              <a:ea typeface="ＭＳ Ｐゴシック" panose="020B0600070205080204" pitchFamily="50" charset="-128"/>
              <a:cs typeface="+mn-cs"/>
            </a:rPr>
            <a:t>円の増となった。主な要因としては、学校規模適正化（学校統廃合）及び老朽化</a:t>
          </a:r>
          <a:r>
            <a:rPr kumimoji="1"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した学校施設の改築・長寿命化などの事業の実施に伴うものであり、今後も増加していくことが見込まれる。</a:t>
          </a:r>
        </a:p>
        <a:p>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R6</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年度の決算において、実質収支は黒字であり、前年度比</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0.37</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ポイント、額にして</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81</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百万円の増加となった。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主な要因として、歳入面で物価高騰対応重点支援地方創生臨時交付金</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670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百万円増、地方交付税</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221</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百万円増、地方消費税交付金</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120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百万円増、ふるさと寄附金</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240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百万円増となっているためである。</a:t>
          </a:r>
          <a:endPar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また実質単年度収支については、</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R6</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年度決算において</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410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百万円の赤字となり、前年度と比較すると</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535</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百万円の減となった。歳入面で物価高騰対応重点支援地方創生臨時交付金</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670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百万円増やふるさと寄附金</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240</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百万円増等による実質収支</a:t>
          </a:r>
          <a:r>
            <a:rPr kumimoji="1" lang="en-US" altLang="ja-JP"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81</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百万円の増</a:t>
          </a:r>
          <a:r>
            <a:rPr kumimoji="1" lang="ja-JP" altLang="en-US" sz="10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に加え、積立金取崩し額が</a:t>
          </a:r>
          <a:r>
            <a:rPr kumimoji="1" lang="en-US" altLang="ja-JP" sz="10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404</a:t>
          </a:r>
          <a:r>
            <a:rPr kumimoji="1" lang="ja-JP" altLang="en-US" sz="1000" b="0" i="0" u="none" strike="noStrike" kern="0" cap="none" spc="0" normalizeH="0" baseline="0" noProof="0">
              <a:ln>
                <a:noFill/>
              </a:ln>
              <a:solidFill>
                <a:schemeClr val="tx1"/>
              </a:solidFill>
              <a:effectLst/>
              <a:uLnTx/>
              <a:uFillTx/>
              <a:latin typeface="ＭＳ ゴシック" pitchFamily="49" charset="-128"/>
              <a:ea typeface="ＭＳ ゴシック" pitchFamily="49" charset="-128"/>
              <a:cs typeface="+mn-cs"/>
            </a:rPr>
            <a:t>百万円の減となっているためである。今後</a:t>
          </a:r>
          <a:r>
            <a:rPr kumimoji="1" lang="ja-JP" altLang="en-US" sz="10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も主要事業である新玉名駅周辺整備や学校規模適正化事業の財源として積立金取り崩すことも想定され、財政調整基金の現在高も減少しているため、適正な財政運営を図っていく必要がある。</a:t>
          </a: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熊本県玉名市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一般会計及びその他の会計について実質収支や資金不足・剰余額について、黒字となった。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連結実質赤字比率は、▲</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16.92</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R5</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17.95</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％）で標準財政規模に対する黒字額の割合は前年度と比較して</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1.03</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ポイント減少した。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主な要因としては、歳入面で物価高騰対応重点支援地方創生臨時交付金</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670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百万円増、地方交付税</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221</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百万円増、地方消費税交付金</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120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百万円増、ふるさと寄附金</a:t>
          </a:r>
          <a:r>
            <a:rPr kumimoji="1" lang="en-US" altLang="ja-JP"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240</a:t>
          </a: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百万円増となっているためである。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ゴシック" pitchFamily="49" charset="-128"/>
              <a:ea typeface="ＭＳ ゴシック" pitchFamily="49" charset="-128"/>
              <a:cs typeface="+mn-cs"/>
            </a:rPr>
            <a:t>　今後も各会計において適切な財政運営・企業経営に努めていく必要がある。</a:t>
          </a:r>
        </a:p>
        <a:p>
          <a:endParaRPr kumimoji="1" lang="ja-JP" altLang="en-US" sz="1400">
            <a:solidFill>
              <a:srgbClr val="FF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0" zoomScaleNormal="8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37836805</v>
      </c>
      <c r="BO4" s="449"/>
      <c r="BP4" s="449"/>
      <c r="BQ4" s="449"/>
      <c r="BR4" s="449"/>
      <c r="BS4" s="449"/>
      <c r="BT4" s="449"/>
      <c r="BU4" s="450"/>
      <c r="BV4" s="448">
        <v>36500011</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6.5</v>
      </c>
      <c r="CU4" s="589"/>
      <c r="CV4" s="589"/>
      <c r="CW4" s="589"/>
      <c r="CX4" s="589"/>
      <c r="CY4" s="589"/>
      <c r="CZ4" s="589"/>
      <c r="DA4" s="590"/>
      <c r="DB4" s="588">
        <v>6.1</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36428206</v>
      </c>
      <c r="BO5" s="420"/>
      <c r="BP5" s="420"/>
      <c r="BQ5" s="420"/>
      <c r="BR5" s="420"/>
      <c r="BS5" s="420"/>
      <c r="BT5" s="420"/>
      <c r="BU5" s="421"/>
      <c r="BV5" s="419">
        <v>35213084</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97.4</v>
      </c>
      <c r="CU5" s="417"/>
      <c r="CV5" s="417"/>
      <c r="CW5" s="417"/>
      <c r="CX5" s="417"/>
      <c r="CY5" s="417"/>
      <c r="CZ5" s="417"/>
      <c r="DA5" s="418"/>
      <c r="DB5" s="416">
        <v>97.6</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1408599</v>
      </c>
      <c r="BO6" s="420"/>
      <c r="BP6" s="420"/>
      <c r="BQ6" s="420"/>
      <c r="BR6" s="420"/>
      <c r="BS6" s="420"/>
      <c r="BT6" s="420"/>
      <c r="BU6" s="421"/>
      <c r="BV6" s="419">
        <v>1286927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97.7</v>
      </c>
      <c r="CU6" s="563"/>
      <c r="CV6" s="563"/>
      <c r="CW6" s="563"/>
      <c r="CX6" s="563"/>
      <c r="CY6" s="563"/>
      <c r="CZ6" s="563"/>
      <c r="DA6" s="564"/>
      <c r="DB6" s="562">
        <v>98.2</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194936</v>
      </c>
      <c r="BO7" s="420"/>
      <c r="BP7" s="420"/>
      <c r="BQ7" s="420"/>
      <c r="BR7" s="420"/>
      <c r="BS7" s="420"/>
      <c r="BT7" s="420"/>
      <c r="BU7" s="421"/>
      <c r="BV7" s="419">
        <v>154502</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18652425</v>
      </c>
      <c r="CU7" s="420"/>
      <c r="CV7" s="420"/>
      <c r="CW7" s="420"/>
      <c r="CX7" s="420"/>
      <c r="CY7" s="420"/>
      <c r="CZ7" s="420"/>
      <c r="DA7" s="421"/>
      <c r="DB7" s="419">
        <v>18456358</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1213663</v>
      </c>
      <c r="BO8" s="420"/>
      <c r="BP8" s="420"/>
      <c r="BQ8" s="420"/>
      <c r="BR8" s="420"/>
      <c r="BS8" s="420"/>
      <c r="BT8" s="420"/>
      <c r="BU8" s="421"/>
      <c r="BV8" s="419">
        <v>1132425</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0.44</v>
      </c>
      <c r="CU8" s="523"/>
      <c r="CV8" s="523"/>
      <c r="CW8" s="523"/>
      <c r="CX8" s="523"/>
      <c r="CY8" s="523"/>
      <c r="CZ8" s="523"/>
      <c r="DA8" s="524"/>
      <c r="DB8" s="522">
        <v>0.43</v>
      </c>
      <c r="DC8" s="523"/>
      <c r="DD8" s="523"/>
      <c r="DE8" s="523"/>
      <c r="DF8" s="523"/>
      <c r="DG8" s="523"/>
      <c r="DH8" s="523"/>
      <c r="DI8" s="524"/>
    </row>
    <row r="9" spans="1:119" ht="18.75" customHeight="1" thickBot="1" x14ac:dyDescent="0.25">
      <c r="A9" s="169"/>
      <c r="B9" s="551" t="s">
        <v>106</v>
      </c>
      <c r="C9" s="552"/>
      <c r="D9" s="552"/>
      <c r="E9" s="552"/>
      <c r="F9" s="552"/>
      <c r="G9" s="552"/>
      <c r="H9" s="552"/>
      <c r="I9" s="552"/>
      <c r="J9" s="552"/>
      <c r="K9" s="470"/>
      <c r="L9" s="553" t="s">
        <v>107</v>
      </c>
      <c r="M9" s="554"/>
      <c r="N9" s="554"/>
      <c r="O9" s="554"/>
      <c r="P9" s="554"/>
      <c r="Q9" s="555"/>
      <c r="R9" s="556">
        <v>64292</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81238</v>
      </c>
      <c r="BO9" s="420"/>
      <c r="BP9" s="420"/>
      <c r="BQ9" s="420"/>
      <c r="BR9" s="420"/>
      <c r="BS9" s="420"/>
      <c r="BT9" s="420"/>
      <c r="BU9" s="421"/>
      <c r="BV9" s="419">
        <v>-284097</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13.9</v>
      </c>
      <c r="CU9" s="417"/>
      <c r="CV9" s="417"/>
      <c r="CW9" s="417"/>
      <c r="CX9" s="417"/>
      <c r="CY9" s="417"/>
      <c r="CZ9" s="417"/>
      <c r="DA9" s="418"/>
      <c r="DB9" s="416">
        <v>14.4</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112</v>
      </c>
      <c r="M10" s="376"/>
      <c r="N10" s="376"/>
      <c r="O10" s="376"/>
      <c r="P10" s="376"/>
      <c r="Q10" s="377"/>
      <c r="R10" s="372">
        <v>66782</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592846</v>
      </c>
      <c r="BO10" s="420"/>
      <c r="BP10" s="420"/>
      <c r="BQ10" s="420"/>
      <c r="BR10" s="420"/>
      <c r="BS10" s="420"/>
      <c r="BT10" s="420"/>
      <c r="BU10" s="421"/>
      <c r="BV10" s="419">
        <v>808947</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62582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1083589</v>
      </c>
      <c r="BO12" s="420"/>
      <c r="BP12" s="420"/>
      <c r="BQ12" s="420"/>
      <c r="BR12" s="420"/>
      <c r="BS12" s="420"/>
      <c r="BT12" s="420"/>
      <c r="BU12" s="421"/>
      <c r="BV12" s="419">
        <v>1487164</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61189</v>
      </c>
      <c r="S13" s="507"/>
      <c r="T13" s="507"/>
      <c r="U13" s="507"/>
      <c r="V13" s="508"/>
      <c r="W13" s="509" t="s">
        <v>131</v>
      </c>
      <c r="X13" s="405"/>
      <c r="Y13" s="405"/>
      <c r="Z13" s="405"/>
      <c r="AA13" s="405"/>
      <c r="AB13" s="406"/>
      <c r="AC13" s="372">
        <v>5230</v>
      </c>
      <c r="AD13" s="373"/>
      <c r="AE13" s="373"/>
      <c r="AF13" s="373"/>
      <c r="AG13" s="374"/>
      <c r="AH13" s="372">
        <v>5170</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-409505</v>
      </c>
      <c r="BO13" s="420"/>
      <c r="BP13" s="420"/>
      <c r="BQ13" s="420"/>
      <c r="BR13" s="420"/>
      <c r="BS13" s="420"/>
      <c r="BT13" s="420"/>
      <c r="BU13" s="421"/>
      <c r="BV13" s="419">
        <v>-962314</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7.8</v>
      </c>
      <c r="CU13" s="417"/>
      <c r="CV13" s="417"/>
      <c r="CW13" s="417"/>
      <c r="CX13" s="417"/>
      <c r="CY13" s="417"/>
      <c r="CZ13" s="417"/>
      <c r="DA13" s="418"/>
      <c r="DB13" s="416">
        <v>8.5</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63537</v>
      </c>
      <c r="S14" s="507"/>
      <c r="T14" s="507"/>
      <c r="U14" s="507"/>
      <c r="V14" s="508"/>
      <c r="W14" s="510"/>
      <c r="X14" s="408"/>
      <c r="Y14" s="408"/>
      <c r="Z14" s="408"/>
      <c r="AA14" s="408"/>
      <c r="AB14" s="409"/>
      <c r="AC14" s="499">
        <v>16.899999999999999</v>
      </c>
      <c r="AD14" s="500"/>
      <c r="AE14" s="500"/>
      <c r="AF14" s="500"/>
      <c r="AG14" s="501"/>
      <c r="AH14" s="499">
        <v>16.8</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30.5</v>
      </c>
      <c r="CU14" s="517"/>
      <c r="CV14" s="517"/>
      <c r="CW14" s="517"/>
      <c r="CX14" s="517"/>
      <c r="CY14" s="517"/>
      <c r="CZ14" s="517"/>
      <c r="DA14" s="518"/>
      <c r="DB14" s="516">
        <v>17.899999999999999</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62248</v>
      </c>
      <c r="S15" s="507"/>
      <c r="T15" s="507"/>
      <c r="U15" s="507"/>
      <c r="V15" s="508"/>
      <c r="W15" s="509" t="s">
        <v>137</v>
      </c>
      <c r="X15" s="405"/>
      <c r="Y15" s="405"/>
      <c r="Z15" s="405"/>
      <c r="AA15" s="405"/>
      <c r="AB15" s="406"/>
      <c r="AC15" s="372">
        <v>7746</v>
      </c>
      <c r="AD15" s="373"/>
      <c r="AE15" s="373"/>
      <c r="AF15" s="373"/>
      <c r="AG15" s="374"/>
      <c r="AH15" s="372">
        <v>7861</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7245868</v>
      </c>
      <c r="BO15" s="449"/>
      <c r="BP15" s="449"/>
      <c r="BQ15" s="449"/>
      <c r="BR15" s="449"/>
      <c r="BS15" s="449"/>
      <c r="BT15" s="449"/>
      <c r="BU15" s="450"/>
      <c r="BV15" s="448">
        <v>7204653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v>
      </c>
      <c r="AD16" s="500"/>
      <c r="AE16" s="500"/>
      <c r="AF16" s="500"/>
      <c r="AG16" s="501"/>
      <c r="AH16" s="499">
        <v>25.5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16785933</v>
      </c>
      <c r="BO16" s="420"/>
      <c r="BP16" s="420"/>
      <c r="BQ16" s="420"/>
      <c r="BR16" s="420"/>
      <c r="BS16" s="420"/>
      <c r="BT16" s="420"/>
      <c r="BU16" s="421"/>
      <c r="BV16" s="419">
        <v>16528436</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18021</v>
      </c>
      <c r="AD17" s="373"/>
      <c r="AE17" s="373"/>
      <c r="AF17" s="373"/>
      <c r="AG17" s="374"/>
      <c r="AH17" s="372">
        <v>17819</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9064107</v>
      </c>
      <c r="BO17" s="420"/>
      <c r="BP17" s="420"/>
      <c r="BQ17" s="420"/>
      <c r="BR17" s="420"/>
      <c r="BS17" s="420"/>
      <c r="BT17" s="420"/>
      <c r="BU17" s="421"/>
      <c r="BV17" s="419">
        <v>9016598</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152.6</v>
      </c>
      <c r="M18" s="472"/>
      <c r="N18" s="472"/>
      <c r="O18" s="472"/>
      <c r="P18" s="472"/>
      <c r="Q18" s="472"/>
      <c r="R18" s="473"/>
      <c r="S18" s="473"/>
      <c r="T18" s="473"/>
      <c r="U18" s="473"/>
      <c r="V18" s="474"/>
      <c r="W18" s="490"/>
      <c r="X18" s="491"/>
      <c r="Y18" s="491"/>
      <c r="Z18" s="491"/>
      <c r="AA18" s="491"/>
      <c r="AB18" s="515"/>
      <c r="AC18" s="389">
        <v>58.1</v>
      </c>
      <c r="AD18" s="390"/>
      <c r="AE18" s="390"/>
      <c r="AF18" s="390"/>
      <c r="AG18" s="475"/>
      <c r="AH18" s="389">
        <v>57.8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18432409</v>
      </c>
      <c r="BO18" s="420"/>
      <c r="BP18" s="420"/>
      <c r="BQ18" s="420"/>
      <c r="BR18" s="420"/>
      <c r="BS18" s="420"/>
      <c r="BT18" s="420"/>
      <c r="BU18" s="421"/>
      <c r="BV18" s="419">
        <v>18167676</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421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25304037</v>
      </c>
      <c r="BO19" s="420"/>
      <c r="BP19" s="420"/>
      <c r="BQ19" s="420"/>
      <c r="BR19" s="420"/>
      <c r="BS19" s="420"/>
      <c r="BT19" s="420"/>
      <c r="BU19" s="421"/>
      <c r="BV19" s="419">
        <v>25091741</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25278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29330369</v>
      </c>
      <c r="BO22" s="449"/>
      <c r="BP22" s="449"/>
      <c r="BQ22" s="449"/>
      <c r="BR22" s="449"/>
      <c r="BS22" s="449"/>
      <c r="BT22" s="449"/>
      <c r="BU22" s="450"/>
      <c r="BV22" s="448">
        <v>30372735</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10081703</v>
      </c>
      <c r="BO23" s="420"/>
      <c r="BP23" s="420"/>
      <c r="BQ23" s="420"/>
      <c r="BR23" s="420"/>
      <c r="BS23" s="420"/>
      <c r="BT23" s="420"/>
      <c r="BU23" s="421"/>
      <c r="BV23" s="419">
        <v>10404695</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8800</v>
      </c>
      <c r="R24" s="373"/>
      <c r="S24" s="373"/>
      <c r="T24" s="373"/>
      <c r="U24" s="373"/>
      <c r="V24" s="374"/>
      <c r="W24" s="462"/>
      <c r="X24" s="399"/>
      <c r="Y24" s="400"/>
      <c r="Z24" s="375" t="s">
        <v>162</v>
      </c>
      <c r="AA24" s="376"/>
      <c r="AB24" s="376"/>
      <c r="AC24" s="376"/>
      <c r="AD24" s="376"/>
      <c r="AE24" s="376"/>
      <c r="AF24" s="376"/>
      <c r="AG24" s="377"/>
      <c r="AH24" s="372">
        <v>474</v>
      </c>
      <c r="AI24" s="373"/>
      <c r="AJ24" s="373"/>
      <c r="AK24" s="373"/>
      <c r="AL24" s="374"/>
      <c r="AM24" s="372">
        <v>1522962</v>
      </c>
      <c r="AN24" s="373"/>
      <c r="AO24" s="373"/>
      <c r="AP24" s="373"/>
      <c r="AQ24" s="373"/>
      <c r="AR24" s="374"/>
      <c r="AS24" s="372">
        <v>3213</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22294412</v>
      </c>
      <c r="BO24" s="420"/>
      <c r="BP24" s="420"/>
      <c r="BQ24" s="420"/>
      <c r="BR24" s="420"/>
      <c r="BS24" s="420"/>
      <c r="BT24" s="420"/>
      <c r="BU24" s="421"/>
      <c r="BV24" s="419">
        <v>22110578</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6770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7354617</v>
      </c>
      <c r="BO25" s="449"/>
      <c r="BP25" s="449"/>
      <c r="BQ25" s="449"/>
      <c r="BR25" s="449"/>
      <c r="BS25" s="449"/>
      <c r="BT25" s="449"/>
      <c r="BU25" s="450"/>
      <c r="BV25" s="448">
        <v>7543141</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5920</v>
      </c>
      <c r="R26" s="373"/>
      <c r="S26" s="373"/>
      <c r="T26" s="373"/>
      <c r="U26" s="373"/>
      <c r="V26" s="374"/>
      <c r="W26" s="462"/>
      <c r="X26" s="399"/>
      <c r="Y26" s="400"/>
      <c r="Z26" s="375" t="s">
        <v>168</v>
      </c>
      <c r="AA26" s="430"/>
      <c r="AB26" s="430"/>
      <c r="AC26" s="430"/>
      <c r="AD26" s="430"/>
      <c r="AE26" s="430"/>
      <c r="AF26" s="430"/>
      <c r="AG26" s="431"/>
      <c r="AH26" s="372">
        <v>2</v>
      </c>
      <c r="AI26" s="373"/>
      <c r="AJ26" s="373"/>
      <c r="AK26" s="373"/>
      <c r="AL26" s="374"/>
      <c r="AM26" s="372" t="s">
        <v>169</v>
      </c>
      <c r="AN26" s="373"/>
      <c r="AO26" s="373"/>
      <c r="AP26" s="373"/>
      <c r="AQ26" s="373"/>
      <c r="AR26" s="374"/>
      <c r="AS26" s="372" t="s">
        <v>169</v>
      </c>
      <c r="AT26" s="373"/>
      <c r="AU26" s="373"/>
      <c r="AV26" s="373"/>
      <c r="AW26" s="373"/>
      <c r="AX26" s="432"/>
      <c r="AY26" s="459" t="s">
        <v>170</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171</v>
      </c>
      <c r="F27" s="376"/>
      <c r="G27" s="376"/>
      <c r="H27" s="376"/>
      <c r="I27" s="376"/>
      <c r="J27" s="376"/>
      <c r="K27" s="377"/>
      <c r="L27" s="372">
        <v>1</v>
      </c>
      <c r="M27" s="373"/>
      <c r="N27" s="373"/>
      <c r="O27" s="373"/>
      <c r="P27" s="374"/>
      <c r="Q27" s="372">
        <v>4190</v>
      </c>
      <c r="R27" s="373"/>
      <c r="S27" s="373"/>
      <c r="T27" s="373"/>
      <c r="U27" s="373"/>
      <c r="V27" s="374"/>
      <c r="W27" s="462"/>
      <c r="X27" s="399"/>
      <c r="Y27" s="400"/>
      <c r="Z27" s="375" t="s">
        <v>172</v>
      </c>
      <c r="AA27" s="376"/>
      <c r="AB27" s="376"/>
      <c r="AC27" s="376"/>
      <c r="AD27" s="376"/>
      <c r="AE27" s="376"/>
      <c r="AF27" s="376"/>
      <c r="AG27" s="377"/>
      <c r="AH27" s="372">
        <v>4</v>
      </c>
      <c r="AI27" s="373"/>
      <c r="AJ27" s="373"/>
      <c r="AK27" s="373"/>
      <c r="AL27" s="374"/>
      <c r="AM27" s="372">
        <v>17380</v>
      </c>
      <c r="AN27" s="373"/>
      <c r="AO27" s="373"/>
      <c r="AP27" s="373"/>
      <c r="AQ27" s="373"/>
      <c r="AR27" s="374"/>
      <c r="AS27" s="372">
        <v>4345</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174</v>
      </c>
      <c r="F28" s="376"/>
      <c r="G28" s="376"/>
      <c r="H28" s="376"/>
      <c r="I28" s="376"/>
      <c r="J28" s="376"/>
      <c r="K28" s="377"/>
      <c r="L28" s="372">
        <v>1</v>
      </c>
      <c r="M28" s="373"/>
      <c r="N28" s="373"/>
      <c r="O28" s="373"/>
      <c r="P28" s="374"/>
      <c r="Q28" s="372">
        <v>3830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4005590</v>
      </c>
      <c r="BO28" s="449"/>
      <c r="BP28" s="449"/>
      <c r="BQ28" s="449"/>
      <c r="BR28" s="449"/>
      <c r="BS28" s="449"/>
      <c r="BT28" s="449"/>
      <c r="BU28" s="450"/>
      <c r="BV28" s="448">
        <v>4496333</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177</v>
      </c>
      <c r="F29" s="376"/>
      <c r="G29" s="376"/>
      <c r="H29" s="376"/>
      <c r="I29" s="376"/>
      <c r="J29" s="376"/>
      <c r="K29" s="377"/>
      <c r="L29" s="372">
        <v>20</v>
      </c>
      <c r="M29" s="373"/>
      <c r="N29" s="373"/>
      <c r="O29" s="373"/>
      <c r="P29" s="374"/>
      <c r="Q29" s="372">
        <v>3590</v>
      </c>
      <c r="R29" s="373"/>
      <c r="S29" s="373"/>
      <c r="T29" s="373"/>
      <c r="U29" s="373"/>
      <c r="V29" s="374"/>
      <c r="W29" s="463"/>
      <c r="X29" s="464"/>
      <c r="Y29" s="465"/>
      <c r="Z29" s="375" t="s">
        <v>178</v>
      </c>
      <c r="AA29" s="376"/>
      <c r="AB29" s="376"/>
      <c r="AC29" s="376"/>
      <c r="AD29" s="376"/>
      <c r="AE29" s="376"/>
      <c r="AF29" s="376"/>
      <c r="AG29" s="377"/>
      <c r="AH29" s="372">
        <v>478</v>
      </c>
      <c r="AI29" s="373"/>
      <c r="AJ29" s="373"/>
      <c r="AK29" s="373"/>
      <c r="AL29" s="374"/>
      <c r="AM29" s="372">
        <v>1540342</v>
      </c>
      <c r="AN29" s="373"/>
      <c r="AO29" s="373"/>
      <c r="AP29" s="373"/>
      <c r="AQ29" s="373"/>
      <c r="AR29" s="374"/>
      <c r="AS29" s="372">
        <v>3222</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742781</v>
      </c>
      <c r="BO29" s="420"/>
      <c r="BP29" s="420"/>
      <c r="BQ29" s="420"/>
      <c r="BR29" s="420"/>
      <c r="BS29" s="420"/>
      <c r="BT29" s="420"/>
      <c r="BU29" s="421"/>
      <c r="BV29" s="419">
        <v>934804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97.3</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2590286</v>
      </c>
      <c r="BO30" s="454"/>
      <c r="BP30" s="454"/>
      <c r="BQ30" s="454"/>
      <c r="BR30" s="454"/>
      <c r="BS30" s="454"/>
      <c r="BT30" s="454"/>
      <c r="BU30" s="455"/>
      <c r="BV30" s="453">
        <v>2845727</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玉名市国民健康保険事業特別会計</v>
      </c>
      <c r="X34" s="368"/>
      <c r="Y34" s="368"/>
      <c r="Z34" s="368"/>
      <c r="AA34" s="368"/>
      <c r="AB34" s="368"/>
      <c r="AC34" s="368"/>
      <c r="AD34" s="368"/>
      <c r="AE34" s="368"/>
      <c r="AF34" s="368"/>
      <c r="AG34" s="368"/>
      <c r="AH34" s="368"/>
      <c r="AI34" s="368"/>
      <c r="AJ34" s="368"/>
      <c r="AK34" s="368"/>
      <c r="AL34" s="169"/>
      <c r="AM34" s="367">
        <f>IF(AO34="","",MAX(C34:D43,U34:V43)+1)</f>
        <v>5</v>
      </c>
      <c r="AN34" s="367"/>
      <c r="AO34" s="368" t="str">
        <f>IF('各会計、関係団体の財政状況及び健全化判断比率'!B31="","",'各会計、関係団体の財政状況及び健全化判断比率'!B31)</f>
        <v>玉名市水道事業会計</v>
      </c>
      <c r="AP34" s="368"/>
      <c r="AQ34" s="368"/>
      <c r="AR34" s="368"/>
      <c r="AS34" s="368"/>
      <c r="AT34" s="368"/>
      <c r="AU34" s="368"/>
      <c r="AV34" s="368"/>
      <c r="AW34" s="368"/>
      <c r="AX34" s="368"/>
      <c r="AY34" s="368"/>
      <c r="AZ34" s="368"/>
      <c r="BA34" s="368"/>
      <c r="BB34" s="368"/>
      <c r="BC34" s="368"/>
      <c r="BD34" s="169"/>
      <c r="BE34" s="367">
        <f>IF(BG34="","",MAX(C34:D43,U34:V43,AM34:AN43)+1)</f>
        <v>8</v>
      </c>
      <c r="BF34" s="367"/>
      <c r="BG34" s="368" t="str">
        <f>IF('各会計、関係団体の財政状況及び健全化判断比率'!B34="","",'各会計、関係団体の財政状況及び健全化判断比率'!B34)</f>
        <v>玉名市浄化槽整備事業特別会計</v>
      </c>
      <c r="BH34" s="368"/>
      <c r="BI34" s="368"/>
      <c r="BJ34" s="368"/>
      <c r="BK34" s="368"/>
      <c r="BL34" s="368"/>
      <c r="BM34" s="368"/>
      <c r="BN34" s="368"/>
      <c r="BO34" s="368"/>
      <c r="BP34" s="368"/>
      <c r="BQ34" s="368"/>
      <c r="BR34" s="368"/>
      <c r="BS34" s="368"/>
      <c r="BT34" s="368"/>
      <c r="BU34" s="368"/>
      <c r="BV34" s="169"/>
      <c r="BW34" s="367">
        <f>IF(BY34="","",MAX(C34:D43,U34:V43,AM34:AN43,BE34:BF43)+1)</f>
        <v>9</v>
      </c>
      <c r="BX34" s="367"/>
      <c r="BY34" s="368" t="str">
        <f>IF('各会計、関係団体の財政状況及び健全化判断比率'!B68="","",'各会計、関係団体の財政状況及び健全化判断比率'!B68)</f>
        <v>熊本県市町村総合事務組合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一般財団法人玉名市自治振興公社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玉名市介護保険事業特別会計</v>
      </c>
      <c r="X35" s="368"/>
      <c r="Y35" s="368"/>
      <c r="Z35" s="368"/>
      <c r="AA35" s="368"/>
      <c r="AB35" s="368"/>
      <c r="AC35" s="368"/>
      <c r="AD35" s="368"/>
      <c r="AE35" s="368"/>
      <c r="AF35" s="368"/>
      <c r="AG35" s="368"/>
      <c r="AH35" s="368"/>
      <c r="AI35" s="368"/>
      <c r="AJ35" s="368"/>
      <c r="AK35" s="368"/>
      <c r="AL35" s="169"/>
      <c r="AM35" s="367">
        <f t="shared" ref="AM35:AM43" si="0">IF(AO35="","",AM34+1)</f>
        <v>6</v>
      </c>
      <c r="AN35" s="367"/>
      <c r="AO35" s="368" t="str">
        <f>IF('各会計、関係団体の財政状況及び健全化判断比率'!B32="","",'各会計、関係団体の財政状況及び健全化判断比率'!B32)</f>
        <v>玉名市公共下水道事業会計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10</v>
      </c>
      <c r="BX35" s="367"/>
      <c r="BY35" s="368" t="str">
        <f>IF('各会計、関係団体の財政状況及び健全化判断比率'!B69="","",'各会計、関係団体の財政状況及び健全化判断比率'!B69)</f>
        <v>玉名市玉東町病院設立組合</v>
      </c>
      <c r="BZ35" s="368"/>
      <c r="CA35" s="368"/>
      <c r="CB35" s="368"/>
      <c r="CC35" s="368"/>
      <c r="CD35" s="368"/>
      <c r="CE35" s="368"/>
      <c r="CF35" s="368"/>
      <c r="CG35" s="368"/>
      <c r="CH35" s="368"/>
      <c r="CI35" s="368"/>
      <c r="CJ35" s="368"/>
      <c r="CK35" s="368"/>
      <c r="CL35" s="368"/>
      <c r="CM35" s="368"/>
      <c r="CN35" s="169"/>
      <c r="CO35" s="367">
        <f t="shared" ref="CO35:CO43" si="3">IF(CQ35="","",CO34+1)</f>
        <v>15</v>
      </c>
      <c r="CP35" s="367"/>
      <c r="CQ35" s="368" t="str">
        <f>IF('各会計、関係団体の財政状況及び健全化判断比率'!BS8="","",'各会計、関係団体の財政状況及び健全化判断比率'!BS8)</f>
        <v>有限会社横島町特産物振興協会</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玉名市後期高齢者医療特別会計</v>
      </c>
      <c r="X36" s="368"/>
      <c r="Y36" s="368"/>
      <c r="Z36" s="368"/>
      <c r="AA36" s="368"/>
      <c r="AB36" s="368"/>
      <c r="AC36" s="368"/>
      <c r="AD36" s="368"/>
      <c r="AE36" s="368"/>
      <c r="AF36" s="368"/>
      <c r="AG36" s="368"/>
      <c r="AH36" s="368"/>
      <c r="AI36" s="368"/>
      <c r="AJ36" s="368"/>
      <c r="AK36" s="368"/>
      <c r="AL36" s="169"/>
      <c r="AM36" s="367">
        <f t="shared" si="0"/>
        <v>7</v>
      </c>
      <c r="AN36" s="367"/>
      <c r="AO36" s="368" t="str">
        <f>IF('各会計、関係団体の財政状況及び健全化判断比率'!B33="","",'各会計、関係団体の財政状況及び健全化判断比率'!B33)</f>
        <v>玉名市農業集落排水事業会計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11</v>
      </c>
      <c r="BX36" s="367"/>
      <c r="BY36" s="368" t="str">
        <f>IF('各会計、関係団体の財政状況及び健全化判断比率'!B70="","",'各会計、関係団体の財政状況及び健全化判断比率'!B70)</f>
        <v>有明広域行政事務組合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12</v>
      </c>
      <c r="BX37" s="367"/>
      <c r="BY37" s="368" t="str">
        <f>IF('各会計、関係団体の財政状況及び健全化判断比率'!B71="","",'各会計、関係団体の財政状況及び健全化判断比率'!B71)</f>
        <v>熊本県後期高齢者医療広域連合（一般会計）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13</v>
      </c>
      <c r="BX38" s="367"/>
      <c r="BY38" s="368" t="str">
        <f>IF('各会計、関係団体の財政状況及び健全化判断比率'!B72="","",'各会計、関係団体の財政状況及び健全化判断比率'!B72)</f>
        <v>熊本県後期高齢者医療広域連合（介護高齢者医療特別会計）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IMZN1+se4nXXKmUI76Qsvtlf2WD75P4NdWUIiyhJT/Z/oLb/mfRYFp5jDwXz3A4PcBluTNFljS9ALLq+l5u4Q==" saltValue="Ox4mSmWhRtTVoXmbrERiZ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1" t="s">
        <v>537</v>
      </c>
      <c r="D34" s="1151"/>
      <c r="E34" s="1152"/>
      <c r="F34" s="32">
        <v>4.6399999999999997</v>
      </c>
      <c r="G34" s="33">
        <v>9.94</v>
      </c>
      <c r="H34" s="33">
        <v>7.67</v>
      </c>
      <c r="I34" s="33">
        <v>6.13</v>
      </c>
      <c r="J34" s="34">
        <v>6.5</v>
      </c>
      <c r="K34" s="22"/>
      <c r="L34" s="22"/>
      <c r="M34" s="22"/>
      <c r="N34" s="22"/>
      <c r="O34" s="22"/>
      <c r="P34" s="22"/>
    </row>
    <row r="35" spans="1:16" ht="39" customHeight="1" x14ac:dyDescent="0.2">
      <c r="A35" s="22"/>
      <c r="B35" s="35"/>
      <c r="C35" s="1145" t="s">
        <v>538</v>
      </c>
      <c r="D35" s="1146"/>
      <c r="E35" s="1147"/>
      <c r="F35" s="36">
        <v>5.56</v>
      </c>
      <c r="G35" s="37">
        <v>4.67</v>
      </c>
      <c r="H35" s="37">
        <v>4.38</v>
      </c>
      <c r="I35" s="37">
        <v>4.05</v>
      </c>
      <c r="J35" s="38">
        <v>3.69</v>
      </c>
      <c r="K35" s="22"/>
      <c r="L35" s="22"/>
      <c r="M35" s="22"/>
      <c r="N35" s="22"/>
      <c r="O35" s="22"/>
      <c r="P35" s="22"/>
    </row>
    <row r="36" spans="1:16" ht="39" customHeight="1" x14ac:dyDescent="0.2">
      <c r="A36" s="22"/>
      <c r="B36" s="35"/>
      <c r="C36" s="1145" t="s">
        <v>539</v>
      </c>
      <c r="D36" s="1146"/>
      <c r="E36" s="1147"/>
      <c r="F36" s="36">
        <v>6.11</v>
      </c>
      <c r="G36" s="37">
        <v>5.78</v>
      </c>
      <c r="H36" s="37">
        <v>5.16</v>
      </c>
      <c r="I36" s="37">
        <v>4.45</v>
      </c>
      <c r="J36" s="38">
        <v>3.67</v>
      </c>
      <c r="K36" s="22"/>
      <c r="L36" s="22"/>
      <c r="M36" s="22"/>
      <c r="N36" s="22"/>
      <c r="O36" s="22"/>
      <c r="P36" s="22"/>
    </row>
    <row r="37" spans="1:16" ht="39" customHeight="1" x14ac:dyDescent="0.2">
      <c r="A37" s="22"/>
      <c r="B37" s="35"/>
      <c r="C37" s="1145" t="s">
        <v>540</v>
      </c>
      <c r="D37" s="1146"/>
      <c r="E37" s="1147"/>
      <c r="F37" s="36">
        <v>2.95</v>
      </c>
      <c r="G37" s="37">
        <v>3.53</v>
      </c>
      <c r="H37" s="37">
        <v>3.29</v>
      </c>
      <c r="I37" s="37">
        <v>2.2799999999999998</v>
      </c>
      <c r="J37" s="38">
        <v>1.37</v>
      </c>
      <c r="K37" s="22"/>
      <c r="L37" s="22"/>
      <c r="M37" s="22"/>
      <c r="N37" s="22"/>
      <c r="O37" s="22"/>
      <c r="P37" s="22"/>
    </row>
    <row r="38" spans="1:16" ht="39" customHeight="1" x14ac:dyDescent="0.2">
      <c r="A38" s="22"/>
      <c r="B38" s="35"/>
      <c r="C38" s="1145" t="s">
        <v>541</v>
      </c>
      <c r="D38" s="1146"/>
      <c r="E38" s="1147"/>
      <c r="F38" s="36">
        <v>0.77</v>
      </c>
      <c r="G38" s="37">
        <v>1.3</v>
      </c>
      <c r="H38" s="37">
        <v>1.35</v>
      </c>
      <c r="I38" s="37">
        <v>0.67</v>
      </c>
      <c r="J38" s="38">
        <v>1.33</v>
      </c>
      <c r="K38" s="22"/>
      <c r="L38" s="22"/>
      <c r="M38" s="22"/>
      <c r="N38" s="22"/>
      <c r="O38" s="22"/>
      <c r="P38" s="22"/>
    </row>
    <row r="39" spans="1:16" ht="39" customHeight="1" x14ac:dyDescent="0.2">
      <c r="A39" s="22"/>
      <c r="B39" s="35"/>
      <c r="C39" s="1145" t="s">
        <v>542</v>
      </c>
      <c r="D39" s="1146"/>
      <c r="E39" s="1147"/>
      <c r="F39" s="36">
        <v>0.41</v>
      </c>
      <c r="G39" s="37">
        <v>0.39</v>
      </c>
      <c r="H39" s="37">
        <v>0.28000000000000003</v>
      </c>
      <c r="I39" s="37">
        <v>0.37</v>
      </c>
      <c r="J39" s="38">
        <v>0.34</v>
      </c>
      <c r="K39" s="22"/>
      <c r="L39" s="22"/>
      <c r="M39" s="22"/>
      <c r="N39" s="22"/>
      <c r="O39" s="22"/>
      <c r="P39" s="22"/>
    </row>
    <row r="40" spans="1:16" ht="39" customHeight="1" x14ac:dyDescent="0.2">
      <c r="A40" s="22"/>
      <c r="B40" s="35"/>
      <c r="C40" s="1145" t="s">
        <v>543</v>
      </c>
      <c r="D40" s="1146"/>
      <c r="E40" s="1147"/>
      <c r="F40" s="36">
        <v>0.01</v>
      </c>
      <c r="G40" s="37">
        <v>0</v>
      </c>
      <c r="H40" s="37">
        <v>0.01</v>
      </c>
      <c r="I40" s="37">
        <v>0</v>
      </c>
      <c r="J40" s="38">
        <v>0.01</v>
      </c>
      <c r="K40" s="22"/>
      <c r="L40" s="22"/>
      <c r="M40" s="22"/>
      <c r="N40" s="22"/>
      <c r="O40" s="22"/>
      <c r="P40" s="22"/>
    </row>
    <row r="41" spans="1:16" ht="39" customHeight="1" x14ac:dyDescent="0.2">
      <c r="A41" s="22"/>
      <c r="B41" s="35"/>
      <c r="C41" s="1145" t="s">
        <v>544</v>
      </c>
      <c r="D41" s="1146"/>
      <c r="E41" s="1147"/>
      <c r="F41" s="36">
        <v>0</v>
      </c>
      <c r="G41" s="37">
        <v>0</v>
      </c>
      <c r="H41" s="37">
        <v>0</v>
      </c>
      <c r="I41" s="37">
        <v>0</v>
      </c>
      <c r="J41" s="38">
        <v>0.01</v>
      </c>
      <c r="K41" s="22"/>
      <c r="L41" s="22"/>
      <c r="M41" s="22"/>
      <c r="N41" s="22"/>
      <c r="O41" s="22"/>
      <c r="P41" s="22"/>
    </row>
    <row r="42" spans="1:16" ht="39" customHeight="1" x14ac:dyDescent="0.2">
      <c r="A42" s="22"/>
      <c r="B42" s="39"/>
      <c r="C42" s="1145" t="s">
        <v>545</v>
      </c>
      <c r="D42" s="1146"/>
      <c r="E42" s="1147"/>
      <c r="F42" s="36" t="s">
        <v>490</v>
      </c>
      <c r="G42" s="37" t="s">
        <v>490</v>
      </c>
      <c r="H42" s="37" t="s">
        <v>490</v>
      </c>
      <c r="I42" s="37" t="s">
        <v>490</v>
      </c>
      <c r="J42" s="38" t="s">
        <v>490</v>
      </c>
      <c r="K42" s="22"/>
      <c r="L42" s="22"/>
      <c r="M42" s="22"/>
      <c r="N42" s="22"/>
      <c r="O42" s="22"/>
      <c r="P42" s="22"/>
    </row>
    <row r="43" spans="1:16" ht="39" customHeight="1" thickBot="1" x14ac:dyDescent="0.25">
      <c r="A43" s="22"/>
      <c r="B43" s="40"/>
      <c r="C43" s="1148" t="s">
        <v>546</v>
      </c>
      <c r="D43" s="1149"/>
      <c r="E43" s="1150"/>
      <c r="F43" s="41">
        <v>0.05</v>
      </c>
      <c r="G43" s="42" t="s">
        <v>490</v>
      </c>
      <c r="H43" s="42" t="s">
        <v>490</v>
      </c>
      <c r="I43" s="42" t="s">
        <v>490</v>
      </c>
      <c r="J43" s="43" t="s">
        <v>490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AEz9/w1g5Xy6/xuf4MVsMPM0gsjm31kInox97jBQLo9oQ2k9/aCMZyD6WHLgXZg4rJvq1hPeMoaNDflzEu1zYg==" saltValue="oDiF/sSUmbEwPez/blbQ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3852</v>
      </c>
      <c r="L45" s="60">
        <v>3789</v>
      </c>
      <c r="M45" s="60">
        <v>3711</v>
      </c>
      <c r="N45" s="60">
        <v>3635</v>
      </c>
      <c r="O45" s="61">
        <v>3544</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490</v>
      </c>
      <c r="L46" s="64" t="s">
        <v>490</v>
      </c>
      <c r="M46" s="64" t="s">
        <v>490</v>
      </c>
      <c r="N46" s="64" t="s">
        <v>490</v>
      </c>
      <c r="O46" s="65" t="s">
        <v>490</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490</v>
      </c>
      <c r="L47" s="64" t="s">
        <v>490</v>
      </c>
      <c r="M47" s="64" t="s">
        <v>490</v>
      </c>
      <c r="N47" s="64" t="s">
        <v>490</v>
      </c>
      <c r="O47" s="65" t="s">
        <v>490</v>
      </c>
      <c r="P47" s="48"/>
      <c r="Q47" s="48"/>
      <c r="R47" s="48"/>
      <c r="S47" s="48"/>
      <c r="T47" s="48"/>
      <c r="U47" s="48"/>
    </row>
    <row r="48" spans="1:21" ht="30.75" customHeight="1" x14ac:dyDescent="0.2">
      <c r="A48" s="48"/>
      <c r="B48" s="1178"/>
      <c r="C48" s="1179"/>
      <c r="D48" s="62"/>
      <c r="E48" s="1155" t="s">
        <v>13</v>
      </c>
      <c r="F48" s="1155"/>
      <c r="G48" s="1155"/>
      <c r="H48" s="1155"/>
      <c r="I48" s="1155"/>
      <c r="J48" s="1156"/>
      <c r="K48" s="63">
        <v>590</v>
      </c>
      <c r="L48" s="64">
        <v>577</v>
      </c>
      <c r="M48" s="64">
        <v>577</v>
      </c>
      <c r="N48" s="64">
        <v>552</v>
      </c>
      <c r="O48" s="65">
        <v>543</v>
      </c>
      <c r="P48" s="48"/>
      <c r="Q48" s="48"/>
      <c r="R48" s="48"/>
      <c r="S48" s="48"/>
      <c r="T48" s="48"/>
      <c r="U48" s="48"/>
    </row>
    <row r="49" spans="1:21" ht="30.75" customHeight="1" x14ac:dyDescent="0.2">
      <c r="A49" s="48"/>
      <c r="B49" s="1178"/>
      <c r="C49" s="1179"/>
      <c r="D49" s="62"/>
      <c r="E49" s="1155" t="s">
        <v>14</v>
      </c>
      <c r="F49" s="1155"/>
      <c r="G49" s="1155"/>
      <c r="H49" s="1155"/>
      <c r="I49" s="1155"/>
      <c r="J49" s="1156"/>
      <c r="K49" s="63">
        <v>162</v>
      </c>
      <c r="L49" s="64">
        <v>174</v>
      </c>
      <c r="M49" s="64">
        <v>204</v>
      </c>
      <c r="N49" s="64">
        <v>225</v>
      </c>
      <c r="O49" s="65">
        <v>197</v>
      </c>
      <c r="P49" s="48"/>
      <c r="Q49" s="48"/>
      <c r="R49" s="48"/>
      <c r="S49" s="48"/>
      <c r="T49" s="48"/>
      <c r="U49" s="48"/>
    </row>
    <row r="50" spans="1:21" ht="30.75" customHeight="1" x14ac:dyDescent="0.2">
      <c r="A50" s="48"/>
      <c r="B50" s="1178"/>
      <c r="C50" s="1179"/>
      <c r="D50" s="62"/>
      <c r="E50" s="1155" t="s">
        <v>15</v>
      </c>
      <c r="F50" s="1155"/>
      <c r="G50" s="1155"/>
      <c r="H50" s="1155"/>
      <c r="I50" s="1155"/>
      <c r="J50" s="1156"/>
      <c r="K50" s="63">
        <v>53</v>
      </c>
      <c r="L50" s="64">
        <v>65</v>
      </c>
      <c r="M50" s="64">
        <v>2</v>
      </c>
      <c r="N50" s="64">
        <v>16</v>
      </c>
      <c r="O50" s="65">
        <v>2</v>
      </c>
      <c r="P50" s="48"/>
      <c r="Q50" s="48"/>
      <c r="R50" s="48"/>
      <c r="S50" s="48"/>
      <c r="T50" s="48"/>
      <c r="U50" s="48"/>
    </row>
    <row r="51" spans="1:21" ht="30.75" customHeight="1" x14ac:dyDescent="0.2">
      <c r="A51" s="48"/>
      <c r="B51" s="1180"/>
      <c r="C51" s="1181"/>
      <c r="D51" s="66"/>
      <c r="E51" s="1155" t="s">
        <v>16</v>
      </c>
      <c r="F51" s="1155"/>
      <c r="G51" s="1155"/>
      <c r="H51" s="1155"/>
      <c r="I51" s="1155"/>
      <c r="J51" s="1156"/>
      <c r="K51" s="63">
        <v>0</v>
      </c>
      <c r="L51" s="64">
        <v>0</v>
      </c>
      <c r="M51" s="64" t="s">
        <v>490</v>
      </c>
      <c r="N51" s="64" t="s">
        <v>490</v>
      </c>
      <c r="O51" s="65">
        <v>0</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3206</v>
      </c>
      <c r="L52" s="64">
        <v>3193</v>
      </c>
      <c r="M52" s="64">
        <v>3169</v>
      </c>
      <c r="N52" s="64">
        <v>3189</v>
      </c>
      <c r="O52" s="65">
        <v>3200</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1451</v>
      </c>
      <c r="L53" s="69">
        <v>1412</v>
      </c>
      <c r="M53" s="69">
        <v>1325</v>
      </c>
      <c r="N53" s="69">
        <v>1239</v>
      </c>
      <c r="O53" s="70">
        <v>1086</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eA2x3DuHp91Tis649zkASCE6sfqzZafEAR+BvmTrCBxG6AB63S3Gyj1EtbbcFx/U+GgDORXz6e2bbFJr3vUjQ==" saltValue="NI5wA9akRMjlhntAqilAr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96" t="s">
        <v>30</v>
      </c>
      <c r="C41" s="1197"/>
      <c r="D41" s="105"/>
      <c r="E41" s="1198" t="s">
        <v>31</v>
      </c>
      <c r="F41" s="1198"/>
      <c r="G41" s="1198"/>
      <c r="H41" s="1199"/>
      <c r="I41" s="343">
        <v>34286</v>
      </c>
      <c r="J41" s="344">
        <v>33000</v>
      </c>
      <c r="K41" s="344">
        <v>31503</v>
      </c>
      <c r="L41" s="344">
        <v>30373</v>
      </c>
      <c r="M41" s="345">
        <v>29330</v>
      </c>
    </row>
    <row r="42" spans="2:13" ht="27.75" customHeight="1" x14ac:dyDescent="0.2">
      <c r="B42" s="1186"/>
      <c r="C42" s="1187"/>
      <c r="D42" s="106"/>
      <c r="E42" s="1190" t="s">
        <v>32</v>
      </c>
      <c r="F42" s="1190"/>
      <c r="G42" s="1190"/>
      <c r="H42" s="1191"/>
      <c r="I42" s="346">
        <v>2</v>
      </c>
      <c r="J42" s="347" t="s">
        <v>490</v>
      </c>
      <c r="K42" s="347" t="s">
        <v>490</v>
      </c>
      <c r="L42" s="347" t="s">
        <v>490</v>
      </c>
      <c r="M42" s="348" t="s">
        <v>490</v>
      </c>
    </row>
    <row r="43" spans="2:13" ht="27.75" customHeight="1" x14ac:dyDescent="0.2">
      <c r="B43" s="1186"/>
      <c r="C43" s="1187"/>
      <c r="D43" s="106"/>
      <c r="E43" s="1190" t="s">
        <v>33</v>
      </c>
      <c r="F43" s="1190"/>
      <c r="G43" s="1190"/>
      <c r="H43" s="1191"/>
      <c r="I43" s="346">
        <v>6222</v>
      </c>
      <c r="J43" s="347">
        <v>6152</v>
      </c>
      <c r="K43" s="347">
        <v>6288</v>
      </c>
      <c r="L43" s="347">
        <v>5890</v>
      </c>
      <c r="M43" s="348">
        <v>5821</v>
      </c>
    </row>
    <row r="44" spans="2:13" ht="27.75" customHeight="1" x14ac:dyDescent="0.2">
      <c r="B44" s="1186"/>
      <c r="C44" s="1187"/>
      <c r="D44" s="106"/>
      <c r="E44" s="1190" t="s">
        <v>34</v>
      </c>
      <c r="F44" s="1190"/>
      <c r="G44" s="1190"/>
      <c r="H44" s="1191"/>
      <c r="I44" s="346">
        <v>8777</v>
      </c>
      <c r="J44" s="347">
        <v>8895</v>
      </c>
      <c r="K44" s="347">
        <v>8829</v>
      </c>
      <c r="L44" s="347">
        <v>9050</v>
      </c>
      <c r="M44" s="348">
        <v>9113</v>
      </c>
    </row>
    <row r="45" spans="2:13" ht="27.75" customHeight="1" x14ac:dyDescent="0.2">
      <c r="B45" s="1186"/>
      <c r="C45" s="1187"/>
      <c r="D45" s="106"/>
      <c r="E45" s="1190" t="s">
        <v>35</v>
      </c>
      <c r="F45" s="1190"/>
      <c r="G45" s="1190"/>
      <c r="H45" s="1191"/>
      <c r="I45" s="346">
        <v>1557</v>
      </c>
      <c r="J45" s="347">
        <v>1155</v>
      </c>
      <c r="K45" s="347">
        <v>1181</v>
      </c>
      <c r="L45" s="347">
        <v>1272</v>
      </c>
      <c r="M45" s="348">
        <v>1454</v>
      </c>
    </row>
    <row r="46" spans="2:13" ht="27.75" customHeight="1" x14ac:dyDescent="0.2">
      <c r="B46" s="1186"/>
      <c r="C46" s="1187"/>
      <c r="D46" s="107"/>
      <c r="E46" s="1190" t="s">
        <v>36</v>
      </c>
      <c r="F46" s="1190"/>
      <c r="G46" s="1190"/>
      <c r="H46" s="1191"/>
      <c r="I46" s="346" t="s">
        <v>490</v>
      </c>
      <c r="J46" s="347" t="s">
        <v>490</v>
      </c>
      <c r="K46" s="347" t="s">
        <v>490</v>
      </c>
      <c r="L46" s="347">
        <v>608</v>
      </c>
      <c r="M46" s="348">
        <v>883</v>
      </c>
    </row>
    <row r="47" spans="2:13" ht="27.75" customHeight="1" x14ac:dyDescent="0.2">
      <c r="B47" s="1186"/>
      <c r="C47" s="1187"/>
      <c r="D47" s="108"/>
      <c r="E47" s="1200" t="s">
        <v>37</v>
      </c>
      <c r="F47" s="1201"/>
      <c r="G47" s="1201"/>
      <c r="H47" s="1202"/>
      <c r="I47" s="346" t="s">
        <v>490</v>
      </c>
      <c r="J47" s="347" t="s">
        <v>490</v>
      </c>
      <c r="K47" s="347" t="s">
        <v>490</v>
      </c>
      <c r="L47" s="347" t="s">
        <v>490</v>
      </c>
      <c r="M47" s="348" t="s">
        <v>490</v>
      </c>
    </row>
    <row r="48" spans="2:13" ht="27.75" customHeight="1" x14ac:dyDescent="0.2">
      <c r="B48" s="1186"/>
      <c r="C48" s="1187"/>
      <c r="D48" s="106"/>
      <c r="E48" s="1190" t="s">
        <v>38</v>
      </c>
      <c r="F48" s="1190"/>
      <c r="G48" s="1190"/>
      <c r="H48" s="1191"/>
      <c r="I48" s="346" t="s">
        <v>490</v>
      </c>
      <c r="J48" s="347" t="s">
        <v>490</v>
      </c>
      <c r="K48" s="347" t="s">
        <v>490</v>
      </c>
      <c r="L48" s="347" t="s">
        <v>490</v>
      </c>
      <c r="M48" s="348" t="s">
        <v>490</v>
      </c>
    </row>
    <row r="49" spans="2:13" ht="27.75" customHeight="1" x14ac:dyDescent="0.2">
      <c r="B49" s="1188"/>
      <c r="C49" s="1189"/>
      <c r="D49" s="106"/>
      <c r="E49" s="1190" t="s">
        <v>39</v>
      </c>
      <c r="F49" s="1190"/>
      <c r="G49" s="1190"/>
      <c r="H49" s="1191"/>
      <c r="I49" s="346" t="s">
        <v>490</v>
      </c>
      <c r="J49" s="347" t="s">
        <v>490</v>
      </c>
      <c r="K49" s="347" t="s">
        <v>490</v>
      </c>
      <c r="L49" s="347" t="s">
        <v>490</v>
      </c>
      <c r="M49" s="348" t="s">
        <v>490</v>
      </c>
    </row>
    <row r="50" spans="2:13" ht="27.75" customHeight="1" x14ac:dyDescent="0.2">
      <c r="B50" s="1184" t="s">
        <v>40</v>
      </c>
      <c r="C50" s="1185"/>
      <c r="D50" s="109"/>
      <c r="E50" s="1190" t="s">
        <v>41</v>
      </c>
      <c r="F50" s="1190"/>
      <c r="G50" s="1190"/>
      <c r="H50" s="1191"/>
      <c r="I50" s="346">
        <v>7566</v>
      </c>
      <c r="J50" s="347">
        <v>7943</v>
      </c>
      <c r="K50" s="347">
        <v>8676</v>
      </c>
      <c r="L50" s="347">
        <v>8166</v>
      </c>
      <c r="M50" s="348">
        <v>7256</v>
      </c>
    </row>
    <row r="51" spans="2:13" ht="27.75" customHeight="1" x14ac:dyDescent="0.2">
      <c r="B51" s="1186"/>
      <c r="C51" s="1187"/>
      <c r="D51" s="106"/>
      <c r="E51" s="1190" t="s">
        <v>42</v>
      </c>
      <c r="F51" s="1190"/>
      <c r="G51" s="1190"/>
      <c r="H51" s="1191"/>
      <c r="I51" s="346">
        <v>2169</v>
      </c>
      <c r="J51" s="347">
        <v>2243</v>
      </c>
      <c r="K51" s="347">
        <v>2223</v>
      </c>
      <c r="L51" s="347">
        <v>2439</v>
      </c>
      <c r="M51" s="348">
        <v>2505</v>
      </c>
    </row>
    <row r="52" spans="2:13" ht="27.75" customHeight="1" x14ac:dyDescent="0.2">
      <c r="B52" s="1188"/>
      <c r="C52" s="1189"/>
      <c r="D52" s="106"/>
      <c r="E52" s="1190" t="s">
        <v>43</v>
      </c>
      <c r="F52" s="1190"/>
      <c r="G52" s="1190"/>
      <c r="H52" s="1191"/>
      <c r="I52" s="346">
        <v>38759</v>
      </c>
      <c r="J52" s="347">
        <v>37384</v>
      </c>
      <c r="K52" s="347">
        <v>35464</v>
      </c>
      <c r="L52" s="347">
        <v>33811</v>
      </c>
      <c r="M52" s="348">
        <v>32050</v>
      </c>
    </row>
    <row r="53" spans="2:13" ht="27.75" customHeight="1" thickBot="1" x14ac:dyDescent="0.25">
      <c r="B53" s="1192" t="s">
        <v>19</v>
      </c>
      <c r="C53" s="1193"/>
      <c r="D53" s="110"/>
      <c r="E53" s="1194" t="s">
        <v>44</v>
      </c>
      <c r="F53" s="1194"/>
      <c r="G53" s="1194"/>
      <c r="H53" s="1195"/>
      <c r="I53" s="349">
        <v>2350</v>
      </c>
      <c r="J53" s="350">
        <v>1634</v>
      </c>
      <c r="K53" s="350">
        <v>1438</v>
      </c>
      <c r="L53" s="350">
        <v>2778</v>
      </c>
      <c r="M53" s="351">
        <v>4791</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b4ktlHY2bNT4gPNbTME4QrvtrnXxyDKqLaWAgZQsff4Em71s5xM7tQe0J6X6Hy0Q2sxp7AXAsciJZk6+w8jzfw==" saltValue="JPKAKNy05VrzyCLl6EtlJ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530</v>
      </c>
      <c r="G54" s="119" t="s">
        <v>531</v>
      </c>
      <c r="H54" s="120" t="s">
        <v>532</v>
      </c>
    </row>
    <row r="55" spans="2:8" ht="52.5" customHeight="1" x14ac:dyDescent="0.2">
      <c r="B55" s="121"/>
      <c r="C55" s="1211" t="s">
        <v>46</v>
      </c>
      <c r="D55" s="1211"/>
      <c r="E55" s="1212"/>
      <c r="F55" s="352">
        <v>5175</v>
      </c>
      <c r="G55" s="352">
        <v>4496</v>
      </c>
      <c r="H55" s="353">
        <v>4006</v>
      </c>
    </row>
    <row r="56" spans="2:8" ht="52.5" customHeight="1" x14ac:dyDescent="0.2">
      <c r="B56" s="122"/>
      <c r="C56" s="1213" t="s">
        <v>47</v>
      </c>
      <c r="D56" s="1213"/>
      <c r="E56" s="1214"/>
      <c r="F56" s="354">
        <v>853</v>
      </c>
      <c r="G56" s="354">
        <v>935</v>
      </c>
      <c r="H56" s="355">
        <v>743</v>
      </c>
    </row>
    <row r="57" spans="2:8" ht="53.25" customHeight="1" x14ac:dyDescent="0.2">
      <c r="B57" s="122"/>
      <c r="C57" s="1215" t="s">
        <v>48</v>
      </c>
      <c r="D57" s="1215"/>
      <c r="E57" s="1216"/>
      <c r="F57" s="356">
        <v>2916</v>
      </c>
      <c r="G57" s="356">
        <v>2846</v>
      </c>
      <c r="H57" s="357">
        <v>2590</v>
      </c>
    </row>
    <row r="58" spans="2:8" ht="45.75" customHeight="1" x14ac:dyDescent="0.2">
      <c r="B58" s="123"/>
      <c r="C58" s="1203" t="s">
        <v>560</v>
      </c>
      <c r="D58" s="1204"/>
      <c r="E58" s="1205"/>
      <c r="F58" s="358">
        <v>1221</v>
      </c>
      <c r="G58" s="358">
        <v>1221</v>
      </c>
      <c r="H58" s="359">
        <v>1022</v>
      </c>
    </row>
    <row r="59" spans="2:8" ht="45.75" customHeight="1" x14ac:dyDescent="0.2">
      <c r="B59" s="123"/>
      <c r="C59" s="1203" t="s">
        <v>561</v>
      </c>
      <c r="D59" s="1204"/>
      <c r="E59" s="1205"/>
      <c r="F59" s="358">
        <v>495</v>
      </c>
      <c r="G59" s="358">
        <v>498</v>
      </c>
      <c r="H59" s="359">
        <v>502</v>
      </c>
    </row>
    <row r="60" spans="2:8" ht="45.75" customHeight="1" x14ac:dyDescent="0.2">
      <c r="B60" s="123"/>
      <c r="C60" s="1203" t="s">
        <v>562</v>
      </c>
      <c r="D60" s="1204"/>
      <c r="E60" s="1205"/>
      <c r="F60" s="358">
        <v>519</v>
      </c>
      <c r="G60" s="358">
        <v>493</v>
      </c>
      <c r="H60" s="359">
        <v>454</v>
      </c>
    </row>
    <row r="61" spans="2:8" ht="45.75" customHeight="1" x14ac:dyDescent="0.2">
      <c r="B61" s="123"/>
      <c r="C61" s="1203" t="s">
        <v>563</v>
      </c>
      <c r="D61" s="1204"/>
      <c r="E61" s="1205"/>
      <c r="F61" s="358">
        <v>311</v>
      </c>
      <c r="G61" s="358">
        <v>271</v>
      </c>
      <c r="H61" s="359">
        <v>231</v>
      </c>
    </row>
    <row r="62" spans="2:8" ht="45.75" customHeight="1" thickBot="1" x14ac:dyDescent="0.25">
      <c r="B62" s="124"/>
      <c r="C62" s="1206" t="s">
        <v>564</v>
      </c>
      <c r="D62" s="1207"/>
      <c r="E62" s="1208"/>
      <c r="F62" s="360">
        <v>107</v>
      </c>
      <c r="G62" s="360">
        <v>108</v>
      </c>
      <c r="H62" s="361">
        <v>109</v>
      </c>
    </row>
    <row r="63" spans="2:8" ht="52.5" customHeight="1" thickBot="1" x14ac:dyDescent="0.25">
      <c r="B63" s="125"/>
      <c r="C63" s="1209" t="s">
        <v>49</v>
      </c>
      <c r="D63" s="1209"/>
      <c r="E63" s="1210"/>
      <c r="F63" s="362">
        <v>8944</v>
      </c>
      <c r="G63" s="362">
        <v>8277</v>
      </c>
      <c r="H63" s="363">
        <v>7339</v>
      </c>
    </row>
    <row r="64" spans="2:8" ht="13" x14ac:dyDescent="0.2"/>
  </sheetData>
  <sheetProtection algorithmName="SHA-512" hashValue="nc6NGNKmEUAH43WL76RenZoG2tezucl1KaSN1+DWUJ753hBC3/IeH1z4enXmggujtVFM3gwAE6O85uTGDPXKgw==" saltValue="RHybcZ++lJGzciMhaKSiZ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62457</v>
      </c>
      <c r="E3" s="144"/>
      <c r="F3" s="145">
        <v>70329</v>
      </c>
      <c r="G3" s="146"/>
      <c r="H3" s="147"/>
    </row>
    <row r="4" spans="1:8" x14ac:dyDescent="0.2">
      <c r="A4" s="148"/>
      <c r="B4" s="149"/>
      <c r="C4" s="150"/>
      <c r="D4" s="151">
        <v>29742</v>
      </c>
      <c r="E4" s="152"/>
      <c r="F4" s="153">
        <v>39403</v>
      </c>
      <c r="G4" s="154"/>
      <c r="H4" s="155"/>
    </row>
    <row r="5" spans="1:8" x14ac:dyDescent="0.2">
      <c r="A5" s="136" t="s">
        <v>522</v>
      </c>
      <c r="B5" s="141"/>
      <c r="C5" s="142"/>
      <c r="D5" s="143">
        <v>56572</v>
      </c>
      <c r="E5" s="144"/>
      <c r="F5" s="145">
        <v>71871</v>
      </c>
      <c r="G5" s="146"/>
      <c r="H5" s="147"/>
    </row>
    <row r="6" spans="1:8" x14ac:dyDescent="0.2">
      <c r="A6" s="148"/>
      <c r="B6" s="149"/>
      <c r="C6" s="150"/>
      <c r="D6" s="151">
        <v>28777</v>
      </c>
      <c r="E6" s="152"/>
      <c r="F6" s="153">
        <v>38232</v>
      </c>
      <c r="G6" s="154"/>
      <c r="H6" s="155"/>
    </row>
    <row r="7" spans="1:8" x14ac:dyDescent="0.2">
      <c r="A7" s="136" t="s">
        <v>523</v>
      </c>
      <c r="B7" s="141"/>
      <c r="C7" s="142"/>
      <c r="D7" s="143">
        <v>58270</v>
      </c>
      <c r="E7" s="144"/>
      <c r="F7" s="145">
        <v>71807</v>
      </c>
      <c r="G7" s="146"/>
      <c r="H7" s="147"/>
    </row>
    <row r="8" spans="1:8" x14ac:dyDescent="0.2">
      <c r="A8" s="148"/>
      <c r="B8" s="149"/>
      <c r="C8" s="150"/>
      <c r="D8" s="151">
        <v>26849</v>
      </c>
      <c r="E8" s="152"/>
      <c r="F8" s="153">
        <v>37333</v>
      </c>
      <c r="G8" s="154"/>
      <c r="H8" s="155"/>
    </row>
    <row r="9" spans="1:8" x14ac:dyDescent="0.2">
      <c r="A9" s="136" t="s">
        <v>524</v>
      </c>
      <c r="B9" s="141"/>
      <c r="C9" s="142"/>
      <c r="D9" s="143">
        <v>65695</v>
      </c>
      <c r="E9" s="144"/>
      <c r="F9" s="145">
        <v>80821</v>
      </c>
      <c r="G9" s="146"/>
      <c r="H9" s="147"/>
    </row>
    <row r="10" spans="1:8" x14ac:dyDescent="0.2">
      <c r="A10" s="148"/>
      <c r="B10" s="149"/>
      <c r="C10" s="150"/>
      <c r="D10" s="151">
        <v>31080</v>
      </c>
      <c r="E10" s="152"/>
      <c r="F10" s="153">
        <v>49586</v>
      </c>
      <c r="G10" s="154"/>
      <c r="H10" s="155"/>
    </row>
    <row r="11" spans="1:8" x14ac:dyDescent="0.2">
      <c r="A11" s="136" t="s">
        <v>525</v>
      </c>
      <c r="B11" s="141"/>
      <c r="C11" s="142"/>
      <c r="D11" s="143">
        <v>77355</v>
      </c>
      <c r="E11" s="144"/>
      <c r="F11" s="145">
        <v>79840</v>
      </c>
      <c r="G11" s="146"/>
      <c r="H11" s="147"/>
    </row>
    <row r="12" spans="1:8" x14ac:dyDescent="0.2">
      <c r="A12" s="148"/>
      <c r="B12" s="149"/>
      <c r="C12" s="156"/>
      <c r="D12" s="151">
        <v>30413</v>
      </c>
      <c r="E12" s="152"/>
      <c r="F12" s="153">
        <v>45238</v>
      </c>
      <c r="G12" s="154"/>
      <c r="H12" s="155"/>
    </row>
    <row r="13" spans="1:8" x14ac:dyDescent="0.2">
      <c r="A13" s="136"/>
      <c r="B13" s="141"/>
      <c r="C13" s="157"/>
      <c r="D13" s="158">
        <v>64070</v>
      </c>
      <c r="E13" s="159"/>
      <c r="F13" s="160">
        <v>74934</v>
      </c>
      <c r="G13" s="161"/>
      <c r="H13" s="147"/>
    </row>
    <row r="14" spans="1:8" x14ac:dyDescent="0.2">
      <c r="A14" s="148"/>
      <c r="B14" s="149"/>
      <c r="C14" s="150"/>
      <c r="D14" s="151">
        <v>29372</v>
      </c>
      <c r="E14" s="152"/>
      <c r="F14" s="153">
        <v>41958</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4.7</v>
      </c>
      <c r="C19" s="162">
        <f>ROUND(VALUE(SUBSTITUTE(実質収支比率等に係る経年分析!G$48,"▲","-")),2)</f>
        <v>9.9499999999999993</v>
      </c>
      <c r="D19" s="162">
        <f>ROUND(VALUE(SUBSTITUTE(実質収支比率等に係る経年分析!H$48,"▲","-")),2)</f>
        <v>7.68</v>
      </c>
      <c r="E19" s="162">
        <f>ROUND(VALUE(SUBSTITUTE(実質収支比率等に係る経年分析!I$48,"▲","-")),2)</f>
        <v>6.14</v>
      </c>
      <c r="F19" s="162">
        <f>ROUND(VALUE(SUBSTITUTE(実質収支比率等に係る経年分析!J$48,"▲","-")),2)</f>
        <v>6.51</v>
      </c>
    </row>
    <row r="20" spans="1:11" x14ac:dyDescent="0.2">
      <c r="A20" s="162" t="s">
        <v>53</v>
      </c>
      <c r="B20" s="162">
        <f>ROUND(VALUE(SUBSTITUTE(実質収支比率等に係る経年分析!F$47,"▲","-")),2)</f>
        <v>28.03</v>
      </c>
      <c r="C20" s="162">
        <f>ROUND(VALUE(SUBSTITUTE(実質収支比率等に係る経年分析!G$47,"▲","-")),2)</f>
        <v>27.92</v>
      </c>
      <c r="D20" s="162">
        <f>ROUND(VALUE(SUBSTITUTE(実質収支比率等に係る経年分析!H$47,"▲","-")),2)</f>
        <v>28.04</v>
      </c>
      <c r="E20" s="162">
        <f>ROUND(VALUE(SUBSTITUTE(実質収支比率等に係る経年分析!I$47,"▲","-")),2)</f>
        <v>24.36</v>
      </c>
      <c r="F20" s="162">
        <f>ROUND(VALUE(SUBSTITUTE(実質収支比率等に係る経年分析!J$47,"▲","-")),2)</f>
        <v>21.47</v>
      </c>
    </row>
    <row r="21" spans="1:11" x14ac:dyDescent="0.2">
      <c r="A21" s="162" t="s">
        <v>54</v>
      </c>
      <c r="B21" s="162">
        <f>IF(ISNUMBER(VALUE(SUBSTITUTE(実質収支比率等に係る経年分析!F$49,"▲","-"))),ROUND(VALUE(SUBSTITUTE(実質収支比率等に係る経年分析!F$49,"▲","-")),2),NA())</f>
        <v>-3.19</v>
      </c>
      <c r="C21" s="162">
        <f>IF(ISNUMBER(VALUE(SUBSTITUTE(実質収支比率等に係る経年分析!G$49,"▲","-"))),ROUND(VALUE(SUBSTITUTE(実質収支比率等に係る経年分析!G$49,"▲","-")),2),NA())</f>
        <v>5.92</v>
      </c>
      <c r="D21" s="162">
        <f>IF(ISNUMBER(VALUE(SUBSTITUTE(実質収支比率等に係る経年分析!H$49,"▲","-"))),ROUND(VALUE(SUBSTITUTE(実質収支比率等に係る経年分析!H$49,"▲","-")),2),NA())</f>
        <v>-2.3199999999999998</v>
      </c>
      <c r="E21" s="162">
        <f>IF(ISNUMBER(VALUE(SUBSTITUTE(実質収支比率等に係る経年分析!I$49,"▲","-"))),ROUND(VALUE(SUBSTITUTE(実質収支比率等に係る経年分析!I$49,"▲","-")),2),NA())</f>
        <v>-5.21</v>
      </c>
      <c r="F21" s="162">
        <f>IF(ISNUMBER(VALUE(SUBSTITUTE(実質収支比率等に係る経年分析!J$49,"▲","-"))),ROUND(VALUE(SUBSTITUTE(実質収支比率等に係る経年分析!J$49,"▲","-")),2),NA())</f>
        <v>-2.2000000000000002</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0.05</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玉名市後期高齢者医療特別会計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玉名市浄化槽整備事業特別会計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0.01</v>
      </c>
    </row>
    <row r="31" spans="1:11" x14ac:dyDescent="0.2">
      <c r="A31" s="163" t="str">
        <f>IF(連結実質赤字比率に係る赤字・黒字の構成分析!C$39="",NA(),連結実質赤字比率に係る赤字・黒字の構成分析!C$39)</f>
        <v>玉名市農業集落排水事業会計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0.41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0.39</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0.28000000000000003</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0.34</v>
      </c>
    </row>
    <row r="32" spans="1:11" x14ac:dyDescent="0.2">
      <c r="A32" s="163" t="str">
        <f>IF(連結実質赤字比率に係る赤字・黒字の構成分析!C$38="",NA(),連結実質赤字比率に係る赤字・黒字の構成分析!C$38)</f>
        <v>玉名市介護保険事業特別会計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0.77</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1.35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0.67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1.33</v>
      </c>
    </row>
    <row r="33" spans="1:16" x14ac:dyDescent="0.2">
      <c r="A33" s="163" t="str">
        <f>IF(連結実質赤字比率に係る赤字・黒字の構成分析!C$37="",NA(),連結実質赤字比率に係る赤字・黒字の構成分析!C$37)</f>
        <v>玉名市国民健康保険事業特別会計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3.53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3.29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2.2799999999999998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1.37</v>
      </c>
    </row>
    <row r="34" spans="1:16" x14ac:dyDescent="0.2">
      <c r="A34" s="163" t="str">
        <f>IF(連結実質赤字比率に係る赤字・黒字の構成分析!C$36="",NA(),連結実質赤字比率に係る赤字・黒字の構成分析!C$36)</f>
        <v>玉名市水道事業会計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6.11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5.78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5.16</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4.45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3.67</v>
      </c>
    </row>
    <row r="35" spans="1:16" x14ac:dyDescent="0.2">
      <c r="A35" s="163" t="str">
        <f>IF(連結実質赤字比率に係る赤字・黒字の構成分析!C$35="",NA(),連結実質赤字比率に係る赤字・黒字の構成分析!C$35)</f>
        <v>玉名市公共下水道事業会計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5.56</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4.67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4.38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4.05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3.69</v>
      </c>
    </row>
    <row r="36" spans="1:16" x14ac:dyDescent="0.2">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4.6399999999999997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9.94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7.67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6.13</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6.5</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3206</v>
      </c>
      <c r="E42" s="164"/>
      <c r="F42" s="164"/>
      <c r="G42" s="164">
        <f>'実質公債費比率（分子）の構造'!L$52</f>
        <v>3193</v>
      </c>
      <c r="H42" s="164"/>
      <c r="I42" s="164"/>
      <c r="J42" s="164">
        <f>'実質公債費比率（分子）の構造'!M$52</f>
        <v>3169</v>
      </c>
      <c r="K42" s="164"/>
      <c r="L42" s="164"/>
      <c r="M42" s="164">
        <f>'実質公債費比率（分子）の構造'!N$52</f>
        <v>3189</v>
      </c>
      <c r="N42" s="164"/>
      <c r="O42" s="164"/>
      <c r="P42" s="164">
        <f>'実質公債費比率（分子）の構造'!O$52</f>
        <v>3200</v>
      </c>
    </row>
    <row r="43" spans="1:16" x14ac:dyDescent="0.2">
      <c r="A43" s="164" t="s">
        <v>16</v>
      </c>
      <c r="B43" s="164">
        <f>'実質公債費比率（分子）の構造'!K$51</f>
        <v>0</v>
      </c>
      <c r="C43" s="164"/>
      <c r="D43" s="164"/>
      <c r="E43" s="164">
        <f>'実質公債費比率（分子）の構造'!L$51</f>
        <v>0</v>
      </c>
      <c r="F43" s="164"/>
      <c r="G43" s="164"/>
      <c r="H43" s="164" t="str">
        <f>'実質公債費比率（分子）の構造'!M$51</f>
        <v>-</v>
      </c>
      <c r="I43" s="164"/>
      <c r="J43" s="164"/>
      <c r="K43" s="164" t="str">
        <f>'実質公債費比率（分子）の構造'!N$51</f>
        <v>-</v>
      </c>
      <c r="L43" s="164"/>
      <c r="M43" s="164"/>
      <c r="N43" s="164">
        <f>'実質公債費比率（分子）の構造'!O$51</f>
        <v>0</v>
      </c>
      <c r="O43" s="164"/>
      <c r="P43" s="164"/>
    </row>
    <row r="44" spans="1:16" x14ac:dyDescent="0.2">
      <c r="A44" s="164" t="s">
        <v>62</v>
      </c>
      <c r="B44" s="164">
        <f>'実質公債費比率（分子）の構造'!K$50</f>
        <v>53</v>
      </c>
      <c r="C44" s="164"/>
      <c r="D44" s="164"/>
      <c r="E44" s="164">
        <f>'実質公債費比率（分子）の構造'!L$50</f>
        <v>65</v>
      </c>
      <c r="F44" s="164"/>
      <c r="G44" s="164"/>
      <c r="H44" s="164">
        <f>'実質公債費比率（分子）の構造'!M$50</f>
        <v>2</v>
      </c>
      <c r="I44" s="164"/>
      <c r="J44" s="164"/>
      <c r="K44" s="164">
        <f>'実質公債費比率（分子）の構造'!N$50</f>
        <v>16</v>
      </c>
      <c r="L44" s="164"/>
      <c r="M44" s="164"/>
      <c r="N44" s="164">
        <f>'実質公債費比率（分子）の構造'!O$50</f>
        <v>2</v>
      </c>
      <c r="O44" s="164"/>
      <c r="P44" s="164"/>
    </row>
    <row r="45" spans="1:16" x14ac:dyDescent="0.2">
      <c r="A45" s="164" t="s">
        <v>63</v>
      </c>
      <c r="B45" s="164">
        <f>'実質公債費比率（分子）の構造'!K$49</f>
        <v>162</v>
      </c>
      <c r="C45" s="164"/>
      <c r="D45" s="164"/>
      <c r="E45" s="164">
        <f>'実質公債費比率（分子）の構造'!L$49</f>
        <v>174</v>
      </c>
      <c r="F45" s="164"/>
      <c r="G45" s="164"/>
      <c r="H45" s="164">
        <f>'実質公債費比率（分子）の構造'!M$49</f>
        <v>204</v>
      </c>
      <c r="I45" s="164"/>
      <c r="J45" s="164"/>
      <c r="K45" s="164">
        <f>'実質公債費比率（分子）の構造'!N$49</f>
        <v>225</v>
      </c>
      <c r="L45" s="164"/>
      <c r="M45" s="164"/>
      <c r="N45" s="164">
        <f>'実質公債費比率（分子）の構造'!O$49</f>
        <v>197</v>
      </c>
      <c r="O45" s="164"/>
      <c r="P45" s="164"/>
    </row>
    <row r="46" spans="1:16" x14ac:dyDescent="0.2">
      <c r="A46" s="164" t="s">
        <v>64</v>
      </c>
      <c r="B46" s="164">
        <f>'実質公債費比率（分子）の構造'!K$48</f>
        <v>590</v>
      </c>
      <c r="C46" s="164"/>
      <c r="D46" s="164"/>
      <c r="E46" s="164">
        <f>'実質公債費比率（分子）の構造'!L$48</f>
        <v>577</v>
      </c>
      <c r="F46" s="164"/>
      <c r="G46" s="164"/>
      <c r="H46" s="164">
        <f>'実質公債費比率（分子）の構造'!M$48</f>
        <v>577</v>
      </c>
      <c r="I46" s="164"/>
      <c r="J46" s="164"/>
      <c r="K46" s="164">
        <f>'実質公債費比率（分子）の構造'!N$48</f>
        <v>552</v>
      </c>
      <c r="L46" s="164"/>
      <c r="M46" s="164"/>
      <c r="N46" s="164">
        <f>'実質公債費比率（分子）の構造'!O$48</f>
        <v>543</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3852</v>
      </c>
      <c r="C49" s="164"/>
      <c r="D49" s="164"/>
      <c r="E49" s="164">
        <f>'実質公債費比率（分子）の構造'!L$45</f>
        <v>3789</v>
      </c>
      <c r="F49" s="164"/>
      <c r="G49" s="164"/>
      <c r="H49" s="164">
        <f>'実質公債費比率（分子）の構造'!M$45</f>
        <v>3711</v>
      </c>
      <c r="I49" s="164"/>
      <c r="J49" s="164"/>
      <c r="K49" s="164">
        <f>'実質公債費比率（分子）の構造'!N$45</f>
        <v>3635</v>
      </c>
      <c r="L49" s="164"/>
      <c r="M49" s="164"/>
      <c r="N49" s="164">
        <f>'実質公債費比率（分子）の構造'!O$45</f>
        <v>3544</v>
      </c>
      <c r="O49" s="164"/>
      <c r="P49" s="164"/>
    </row>
    <row r="50" spans="1:16" x14ac:dyDescent="0.2">
      <c r="A50" s="164" t="s">
        <v>67</v>
      </c>
      <c r="B50" s="164" t="e">
        <f>NA()</f>
        <v>#N/A</v>
      </c>
      <c r="C50" s="164">
        <f>IF(ISNUMBER('実質公債費比率（分子）の構造'!K$53),'実質公債費比率（分子）の構造'!K$53,NA())</f>
        <v>1451</v>
      </c>
      <c r="D50" s="164" t="e">
        <f>NA()</f>
        <v>#N/A</v>
      </c>
      <c r="E50" s="164" t="e">
        <f>NA()</f>
        <v>#N/A</v>
      </c>
      <c r="F50" s="164">
        <f>IF(ISNUMBER('実質公債費比率（分子）の構造'!L$53),'実質公債費比率（分子）の構造'!L$53,NA())</f>
        <v>1412</v>
      </c>
      <c r="G50" s="164" t="e">
        <f>NA()</f>
        <v>#N/A</v>
      </c>
      <c r="H50" s="164" t="e">
        <f>NA()</f>
        <v>#N/A</v>
      </c>
      <c r="I50" s="164">
        <f>IF(ISNUMBER('実質公債費比率（分子）の構造'!M$53),'実質公債費比率（分子）の構造'!M$53,NA())</f>
        <v>1325</v>
      </c>
      <c r="J50" s="164" t="e">
        <f>NA()</f>
        <v>#N/A</v>
      </c>
      <c r="K50" s="164" t="e">
        <f>NA()</f>
        <v>#N/A</v>
      </c>
      <c r="L50" s="164">
        <f>IF(ISNUMBER('実質公債費比率（分子）の構造'!N$53),'実質公債費比率（分子）の構造'!N$53,NA())</f>
        <v>1239</v>
      </c>
      <c r="M50" s="164" t="e">
        <f>NA()</f>
        <v>#N/A</v>
      </c>
      <c r="N50" s="164" t="e">
        <f>NA()</f>
        <v>#N/A</v>
      </c>
      <c r="O50" s="164">
        <f>IF(ISNUMBER('実質公債費比率（分子）の構造'!O$53),'実質公債費比率（分子）の構造'!O$53,NA())</f>
        <v>1086</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38759</v>
      </c>
      <c r="E56" s="163"/>
      <c r="F56" s="163"/>
      <c r="G56" s="163">
        <f>'将来負担比率（分子）の構造'!J$52</f>
        <v>37384</v>
      </c>
      <c r="H56" s="163"/>
      <c r="I56" s="163"/>
      <c r="J56" s="163">
        <f>'将来負担比率（分子）の構造'!K$52</f>
        <v>35464</v>
      </c>
      <c r="K56" s="163"/>
      <c r="L56" s="163"/>
      <c r="M56" s="163">
        <f>'将来負担比率（分子）の構造'!L$52</f>
        <v>33811</v>
      </c>
      <c r="N56" s="163"/>
      <c r="O56" s="163"/>
      <c r="P56" s="163">
        <f>'将来負担比率（分子）の構造'!M$52</f>
        <v>32050</v>
      </c>
    </row>
    <row r="57" spans="1:16" x14ac:dyDescent="0.2">
      <c r="A57" s="163" t="s">
        <v>42</v>
      </c>
      <c r="B57" s="163"/>
      <c r="C57" s="163"/>
      <c r="D57" s="163">
        <f>'将来負担比率（分子）の構造'!I$51</f>
        <v>2169</v>
      </c>
      <c r="E57" s="163"/>
      <c r="F57" s="163"/>
      <c r="G57" s="163">
        <f>'将来負担比率（分子）の構造'!J$51</f>
        <v>2243</v>
      </c>
      <c r="H57" s="163"/>
      <c r="I57" s="163"/>
      <c r="J57" s="163">
        <f>'将来負担比率（分子）の構造'!K$51</f>
        <v>2223</v>
      </c>
      <c r="K57" s="163"/>
      <c r="L57" s="163"/>
      <c r="M57" s="163">
        <f>'将来負担比率（分子）の構造'!L$51</f>
        <v>2439</v>
      </c>
      <c r="N57" s="163"/>
      <c r="O57" s="163"/>
      <c r="P57" s="163">
        <f>'将来負担比率（分子）の構造'!M$51</f>
        <v>2505</v>
      </c>
    </row>
    <row r="58" spans="1:16" x14ac:dyDescent="0.2">
      <c r="A58" s="163" t="s">
        <v>41</v>
      </c>
      <c r="B58" s="163"/>
      <c r="C58" s="163"/>
      <c r="D58" s="163">
        <f>'将来負担比率（分子）の構造'!I$50</f>
        <v>7566</v>
      </c>
      <c r="E58" s="163"/>
      <c r="F58" s="163"/>
      <c r="G58" s="163">
        <f>'将来負担比率（分子）の構造'!J$50</f>
        <v>7943</v>
      </c>
      <c r="H58" s="163"/>
      <c r="I58" s="163"/>
      <c r="J58" s="163">
        <f>'将来負担比率（分子）の構造'!K$50</f>
        <v>8676</v>
      </c>
      <c r="K58" s="163"/>
      <c r="L58" s="163"/>
      <c r="M58" s="163">
        <f>'将来負担比率（分子）の構造'!L$50</f>
        <v>8166</v>
      </c>
      <c r="N58" s="163"/>
      <c r="O58" s="163"/>
      <c r="P58" s="163">
        <f>'将来負担比率（分子）の構造'!M$50</f>
        <v>7256</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f>'将来負担比率（分子）の構造'!L$46</f>
        <v>608</v>
      </c>
      <c r="L61" s="163"/>
      <c r="M61" s="163"/>
      <c r="N61" s="163">
        <f>'将来負担比率（分子）の構造'!M$46</f>
        <v>883</v>
      </c>
      <c r="O61" s="163"/>
      <c r="P61" s="163"/>
    </row>
    <row r="62" spans="1:16" x14ac:dyDescent="0.2">
      <c r="A62" s="163" t="s">
        <v>35</v>
      </c>
      <c r="B62" s="163">
        <f>'将来負担比率（分子）の構造'!I$45</f>
        <v>1557</v>
      </c>
      <c r="C62" s="163"/>
      <c r="D62" s="163"/>
      <c r="E62" s="163">
        <f>'将来負担比率（分子）の構造'!J$45</f>
        <v>1155</v>
      </c>
      <c r="F62" s="163"/>
      <c r="G62" s="163"/>
      <c r="H62" s="163">
        <f>'将来負担比率（分子）の構造'!K$45</f>
        <v>1181</v>
      </c>
      <c r="I62" s="163"/>
      <c r="J62" s="163"/>
      <c r="K62" s="163">
        <f>'将来負担比率（分子）の構造'!L$45</f>
        <v>1272</v>
      </c>
      <c r="L62" s="163"/>
      <c r="M62" s="163"/>
      <c r="N62" s="163">
        <f>'将来負担比率（分子）の構造'!M$45</f>
        <v>1454</v>
      </c>
      <c r="O62" s="163"/>
      <c r="P62" s="163"/>
    </row>
    <row r="63" spans="1:16" x14ac:dyDescent="0.2">
      <c r="A63" s="163" t="s">
        <v>34</v>
      </c>
      <c r="B63" s="163">
        <f>'将来負担比率（分子）の構造'!I$44</f>
        <v>8777</v>
      </c>
      <c r="C63" s="163"/>
      <c r="D63" s="163"/>
      <c r="E63" s="163">
        <f>'将来負担比率（分子）の構造'!J$44</f>
        <v>8895</v>
      </c>
      <c r="F63" s="163"/>
      <c r="G63" s="163"/>
      <c r="H63" s="163">
        <f>'将来負担比率（分子）の構造'!K$44</f>
        <v>8829</v>
      </c>
      <c r="I63" s="163"/>
      <c r="J63" s="163"/>
      <c r="K63" s="163">
        <f>'将来負担比率（分子）の構造'!L$44</f>
        <v>9050</v>
      </c>
      <c r="L63" s="163"/>
      <c r="M63" s="163"/>
      <c r="N63" s="163">
        <f>'将来負担比率（分子）の構造'!M$44</f>
        <v>9113</v>
      </c>
      <c r="O63" s="163"/>
      <c r="P63" s="163"/>
    </row>
    <row r="64" spans="1:16" x14ac:dyDescent="0.2">
      <c r="A64" s="163" t="s">
        <v>33</v>
      </c>
      <c r="B64" s="163">
        <f>'将来負担比率（分子）の構造'!I$43</f>
        <v>6222</v>
      </c>
      <c r="C64" s="163"/>
      <c r="D64" s="163"/>
      <c r="E64" s="163">
        <f>'将来負担比率（分子）の構造'!J$43</f>
        <v>6152</v>
      </c>
      <c r="F64" s="163"/>
      <c r="G64" s="163"/>
      <c r="H64" s="163">
        <f>'将来負担比率（分子）の構造'!K$43</f>
        <v>6288</v>
      </c>
      <c r="I64" s="163"/>
      <c r="J64" s="163"/>
      <c r="K64" s="163">
        <f>'将来負担比率（分子）の構造'!L$43</f>
        <v>5890</v>
      </c>
      <c r="L64" s="163"/>
      <c r="M64" s="163"/>
      <c r="N64" s="163">
        <f>'将来負担比率（分子）の構造'!M$43</f>
        <v>5821</v>
      </c>
      <c r="O64" s="163"/>
      <c r="P64" s="163"/>
    </row>
    <row r="65" spans="1:16" x14ac:dyDescent="0.2">
      <c r="A65" s="163" t="s">
        <v>32</v>
      </c>
      <c r="B65" s="163">
        <f>'将来負担比率（分子）の構造'!I$42</f>
        <v>2</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2">
      <c r="A66" s="163" t="s">
        <v>31</v>
      </c>
      <c r="B66" s="163">
        <f>'将来負担比率（分子）の構造'!I$41</f>
        <v>34286</v>
      </c>
      <c r="C66" s="163"/>
      <c r="D66" s="163"/>
      <c r="E66" s="163">
        <f>'将来負担比率（分子）の構造'!J$41</f>
        <v>33000</v>
      </c>
      <c r="F66" s="163"/>
      <c r="G66" s="163"/>
      <c r="H66" s="163">
        <f>'将来負担比率（分子）の構造'!K$41</f>
        <v>31503</v>
      </c>
      <c r="I66" s="163"/>
      <c r="J66" s="163"/>
      <c r="K66" s="163">
        <f>'将来負担比率（分子）の構造'!L$41</f>
        <v>30373</v>
      </c>
      <c r="L66" s="163"/>
      <c r="M66" s="163"/>
      <c r="N66" s="163">
        <f>'将来負担比率（分子）の構造'!M$41</f>
        <v>29330</v>
      </c>
      <c r="O66" s="163"/>
      <c r="P66" s="163"/>
    </row>
    <row r="67" spans="1:16" x14ac:dyDescent="0.2">
      <c r="A67" s="163" t="s">
        <v>71</v>
      </c>
      <c r="B67" s="163" t="e">
        <f>NA()</f>
        <v>#N/A</v>
      </c>
      <c r="C67" s="163">
        <f>IF(ISNUMBER('将来負担比率（分子）の構造'!I$53), IF('将来負担比率（分子）の構造'!I$53 &lt; 0, 0, '将来負担比率（分子）の構造'!I$53), NA())</f>
        <v>2350</v>
      </c>
      <c r="D67" s="163" t="e">
        <f>NA()</f>
        <v>#N/A</v>
      </c>
      <c r="E67" s="163" t="e">
        <f>NA()</f>
        <v>#N/A</v>
      </c>
      <c r="F67" s="163">
        <f>IF(ISNUMBER('将来負担比率（分子）の構造'!J$53), IF('将来負担比率（分子）の構造'!J$53 &lt; 0, 0, '将来負担比率（分子）の構造'!J$53), NA())</f>
        <v>1634</v>
      </c>
      <c r="G67" s="163" t="e">
        <f>NA()</f>
        <v>#N/A</v>
      </c>
      <c r="H67" s="163" t="e">
        <f>NA()</f>
        <v>#N/A</v>
      </c>
      <c r="I67" s="163">
        <f>IF(ISNUMBER('将来負担比率（分子）の構造'!K$53), IF('将来負担比率（分子）の構造'!K$53 &lt; 0, 0, '将来負担比率（分子）の構造'!K$53), NA())</f>
        <v>1438</v>
      </c>
      <c r="J67" s="163" t="e">
        <f>NA()</f>
        <v>#N/A</v>
      </c>
      <c r="K67" s="163" t="e">
        <f>NA()</f>
        <v>#N/A</v>
      </c>
      <c r="L67" s="163">
        <f>IF(ISNUMBER('将来負担比率（分子）の構造'!L$53), IF('将来負担比率（分子）の構造'!L$53 &lt; 0, 0, '将来負担比率（分子）の構造'!L$53), NA())</f>
        <v>2778</v>
      </c>
      <c r="M67" s="163" t="e">
        <f>NA()</f>
        <v>#N/A</v>
      </c>
      <c r="N67" s="163" t="e">
        <f>NA()</f>
        <v>#N/A</v>
      </c>
      <c r="O67" s="163">
        <f>IF(ISNUMBER('将来負担比率（分子）の構造'!M$53), IF('将来負担比率（分子）の構造'!M$53 &lt; 0, 0, '将来負担比率（分子）の構造'!M$53), NA())</f>
        <v>4791</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5175</v>
      </c>
      <c r="C72" s="167">
        <f>基金残高に係る経年分析!G55</f>
        <v>4496</v>
      </c>
      <c r="D72" s="167">
        <f>基金残高に係る経年分析!H55</f>
        <v>4006</v>
      </c>
    </row>
    <row r="73" spans="1:16" x14ac:dyDescent="0.2">
      <c r="A73" s="166" t="s">
        <v>74</v>
      </c>
      <c r="B73" s="167">
        <f>基金残高に係る経年分析!F56</f>
        <v>853</v>
      </c>
      <c r="C73" s="167">
        <f>基金残高に係る経年分析!G56</f>
        <v>935</v>
      </c>
      <c r="D73" s="167">
        <f>基金残高に係る経年分析!H56</f>
        <v>743</v>
      </c>
    </row>
    <row r="74" spans="1:16" x14ac:dyDescent="0.2">
      <c r="A74" s="166" t="s">
        <v>75</v>
      </c>
      <c r="B74" s="167">
        <f>基金残高に係る経年分析!F57</f>
        <v>2916</v>
      </c>
      <c r="C74" s="167">
        <f>基金残高に係る経年分析!G57</f>
        <v>2846</v>
      </c>
      <c r="D74" s="167">
        <f>基金残高に係る経年分析!H57</f>
        <v>2590</v>
      </c>
    </row>
  </sheetData>
  <sheetProtection algorithmName="SHA-512" hashValue="loZpPdaRN5SjOXAXpCU7ql2713USITVH/mzKxah5O+jMzV/8Ga5s2LTP2k5Zibj9MPUirJSvovdtO1SNfEwzZA==" saltValue="pVnkhSyh64aUg6mAngqv3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9" t="s">
        <v>206</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c r="AM3" s="680"/>
      <c r="AN3" s="680"/>
      <c r="AO3" s="680"/>
      <c r="AP3" s="679" t="s">
        <v>207</v>
      </c>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1"/>
      <c r="CD3" s="679" t="s">
        <v>208</v>
      </c>
      <c r="CE3" s="680"/>
      <c r="CF3" s="680"/>
      <c r="CG3" s="680"/>
      <c r="CH3" s="680"/>
      <c r="CI3" s="680"/>
      <c r="CJ3" s="680"/>
      <c r="CK3" s="680"/>
      <c r="CL3" s="680"/>
      <c r="CM3" s="680"/>
      <c r="CN3" s="680"/>
      <c r="CO3" s="680"/>
      <c r="CP3" s="680"/>
      <c r="CQ3" s="680"/>
      <c r="CR3" s="680"/>
      <c r="CS3" s="680"/>
      <c r="CT3" s="680"/>
      <c r="CU3" s="680"/>
      <c r="CV3" s="680"/>
      <c r="CW3" s="680"/>
      <c r="CX3" s="680"/>
      <c r="CY3" s="680"/>
      <c r="CZ3" s="680"/>
      <c r="DA3" s="680"/>
      <c r="DB3" s="680"/>
      <c r="DC3" s="680"/>
      <c r="DD3" s="680"/>
      <c r="DE3" s="680"/>
      <c r="DF3" s="680"/>
      <c r="DG3" s="680"/>
      <c r="DH3" s="680"/>
      <c r="DI3" s="680"/>
      <c r="DJ3" s="680"/>
      <c r="DK3" s="680"/>
      <c r="DL3" s="680"/>
      <c r="DM3" s="680"/>
      <c r="DN3" s="680"/>
      <c r="DO3" s="680"/>
      <c r="DP3" s="680"/>
      <c r="DQ3" s="680"/>
      <c r="DR3" s="680"/>
      <c r="DS3" s="680"/>
      <c r="DT3" s="680"/>
      <c r="DU3" s="680"/>
      <c r="DV3" s="680"/>
      <c r="DW3" s="680"/>
      <c r="DX3" s="680"/>
      <c r="DY3" s="680"/>
      <c r="DZ3" s="680"/>
      <c r="EA3" s="680"/>
      <c r="EB3" s="680"/>
      <c r="EC3" s="681"/>
    </row>
    <row r="4" spans="2:143" ht="11.25" customHeight="1" x14ac:dyDescent="0.2">
      <c r="B4" s="679" t="s">
        <v>1</v>
      </c>
      <c r="C4" s="680"/>
      <c r="D4" s="680"/>
      <c r="E4" s="680"/>
      <c r="F4" s="680"/>
      <c r="G4" s="680"/>
      <c r="H4" s="680"/>
      <c r="I4" s="680"/>
      <c r="J4" s="680"/>
      <c r="K4" s="680"/>
      <c r="L4" s="680"/>
      <c r="M4" s="680"/>
      <c r="N4" s="680"/>
      <c r="O4" s="680"/>
      <c r="P4" s="680"/>
      <c r="Q4" s="681"/>
      <c r="R4" s="679" t="s">
        <v>209</v>
      </c>
      <c r="S4" s="680"/>
      <c r="T4" s="680"/>
      <c r="U4" s="680"/>
      <c r="V4" s="680"/>
      <c r="W4" s="680"/>
      <c r="X4" s="680"/>
      <c r="Y4" s="681"/>
      <c r="Z4" s="679" t="s">
        <v>210</v>
      </c>
      <c r="AA4" s="680"/>
      <c r="AB4" s="680"/>
      <c r="AC4" s="681"/>
      <c r="AD4" s="679" t="s">
        <v>211</v>
      </c>
      <c r="AE4" s="680"/>
      <c r="AF4" s="680"/>
      <c r="AG4" s="680"/>
      <c r="AH4" s="680"/>
      <c r="AI4" s="680"/>
      <c r="AJ4" s="680"/>
      <c r="AK4" s="681"/>
      <c r="AL4" s="679" t="s">
        <v>210</v>
      </c>
      <c r="AM4" s="680"/>
      <c r="AN4" s="680"/>
      <c r="AO4" s="681"/>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9" t="s">
        <v>215</v>
      </c>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1"/>
    </row>
    <row r="5" spans="2:143" ht="11.25" customHeight="1" x14ac:dyDescent="0.2">
      <c r="B5" s="676" t="s">
        <v>216</v>
      </c>
      <c r="C5" s="677"/>
      <c r="D5" s="677"/>
      <c r="E5" s="677"/>
      <c r="F5" s="677"/>
      <c r="G5" s="677"/>
      <c r="H5" s="677"/>
      <c r="I5" s="677"/>
      <c r="J5" s="677"/>
      <c r="K5" s="677"/>
      <c r="L5" s="677"/>
      <c r="M5" s="677"/>
      <c r="N5" s="677"/>
      <c r="O5" s="677"/>
      <c r="P5" s="677"/>
      <c r="Q5" s="678"/>
      <c r="R5" s="673">
        <v>6987791</v>
      </c>
      <c r="S5" s="674"/>
      <c r="T5" s="674"/>
      <c r="U5" s="674"/>
      <c r="V5" s="674"/>
      <c r="W5" s="674"/>
      <c r="X5" s="674"/>
      <c r="Y5" s="702"/>
      <c r="Z5" s="715">
        <v>18.5</v>
      </c>
      <c r="AA5" s="715"/>
      <c r="AB5" s="715"/>
      <c r="AC5" s="715"/>
      <c r="AD5" s="716">
        <v>6824698</v>
      </c>
      <c r="AE5" s="716"/>
      <c r="AF5" s="716"/>
      <c r="AG5" s="716"/>
      <c r="AH5" s="716"/>
      <c r="AI5" s="716"/>
      <c r="AJ5" s="716"/>
      <c r="AK5" s="716"/>
      <c r="AL5" s="703">
        <v>36.200000000000003</v>
      </c>
      <c r="AM5" s="685"/>
      <c r="AN5" s="685"/>
      <c r="AO5" s="704"/>
      <c r="AP5" s="676" t="s">
        <v>217</v>
      </c>
      <c r="AQ5" s="677"/>
      <c r="AR5" s="677"/>
      <c r="AS5" s="677"/>
      <c r="AT5" s="677"/>
      <c r="AU5" s="677"/>
      <c r="AV5" s="677"/>
      <c r="AW5" s="677"/>
      <c r="AX5" s="677"/>
      <c r="AY5" s="677"/>
      <c r="AZ5" s="677"/>
      <c r="BA5" s="677"/>
      <c r="BB5" s="677"/>
      <c r="BC5" s="677"/>
      <c r="BD5" s="677"/>
      <c r="BE5" s="677"/>
      <c r="BF5" s="678"/>
      <c r="BG5" s="621">
        <v>6813634</v>
      </c>
      <c r="BH5" s="622"/>
      <c r="BI5" s="622"/>
      <c r="BJ5" s="622"/>
      <c r="BK5" s="622"/>
      <c r="BL5" s="622"/>
      <c r="BM5" s="622"/>
      <c r="BN5" s="623"/>
      <c r="BO5" s="659">
        <v>97.5</v>
      </c>
      <c r="BP5" s="659"/>
      <c r="BQ5" s="659"/>
      <c r="BR5" s="659"/>
      <c r="BS5" s="660">
        <v>94892</v>
      </c>
      <c r="BT5" s="660"/>
      <c r="BU5" s="660"/>
      <c r="BV5" s="660"/>
      <c r="BW5" s="660"/>
      <c r="BX5" s="660"/>
      <c r="BY5" s="660"/>
      <c r="BZ5" s="660"/>
      <c r="CA5" s="660"/>
      <c r="CB5" s="695"/>
      <c r="CD5" s="679" t="s">
        <v>212</v>
      </c>
      <c r="CE5" s="680"/>
      <c r="CF5" s="680"/>
      <c r="CG5" s="680"/>
      <c r="CH5" s="680"/>
      <c r="CI5" s="680"/>
      <c r="CJ5" s="680"/>
      <c r="CK5" s="680"/>
      <c r="CL5" s="680"/>
      <c r="CM5" s="680"/>
      <c r="CN5" s="680"/>
      <c r="CO5" s="680"/>
      <c r="CP5" s="680"/>
      <c r="CQ5" s="681"/>
      <c r="CR5" s="679" t="s">
        <v>218</v>
      </c>
      <c r="CS5" s="680"/>
      <c r="CT5" s="680"/>
      <c r="CU5" s="680"/>
      <c r="CV5" s="680"/>
      <c r="CW5" s="680"/>
      <c r="CX5" s="680"/>
      <c r="CY5" s="681"/>
      <c r="CZ5" s="679" t="s">
        <v>210</v>
      </c>
      <c r="DA5" s="680"/>
      <c r="DB5" s="680"/>
      <c r="DC5" s="681"/>
      <c r="DD5" s="679" t="s">
        <v>219</v>
      </c>
      <c r="DE5" s="680"/>
      <c r="DF5" s="680"/>
      <c r="DG5" s="680"/>
      <c r="DH5" s="680"/>
      <c r="DI5" s="680"/>
      <c r="DJ5" s="680"/>
      <c r="DK5" s="680"/>
      <c r="DL5" s="680"/>
      <c r="DM5" s="680"/>
      <c r="DN5" s="680"/>
      <c r="DO5" s="680"/>
      <c r="DP5" s="681"/>
      <c r="DQ5" s="679" t="s">
        <v>220</v>
      </c>
      <c r="DR5" s="680"/>
      <c r="DS5" s="680"/>
      <c r="DT5" s="680"/>
      <c r="DU5" s="680"/>
      <c r="DV5" s="680"/>
      <c r="DW5" s="680"/>
      <c r="DX5" s="680"/>
      <c r="DY5" s="680"/>
      <c r="DZ5" s="680"/>
      <c r="EA5" s="680"/>
      <c r="EB5" s="680"/>
      <c r="EC5" s="681"/>
    </row>
    <row r="6" spans="2:143" ht="11.25" customHeight="1" x14ac:dyDescent="0.2">
      <c r="B6" s="618" t="s">
        <v>221</v>
      </c>
      <c r="C6" s="619"/>
      <c r="D6" s="619"/>
      <c r="E6" s="619"/>
      <c r="F6" s="619"/>
      <c r="G6" s="619"/>
      <c r="H6" s="619"/>
      <c r="I6" s="619"/>
      <c r="J6" s="619"/>
      <c r="K6" s="619"/>
      <c r="L6" s="619"/>
      <c r="M6" s="619"/>
      <c r="N6" s="619"/>
      <c r="O6" s="619"/>
      <c r="P6" s="619"/>
      <c r="Q6" s="620"/>
      <c r="R6" s="621">
        <v>286069</v>
      </c>
      <c r="S6" s="622"/>
      <c r="T6" s="622"/>
      <c r="U6" s="622"/>
      <c r="V6" s="622"/>
      <c r="W6" s="622"/>
      <c r="X6" s="622"/>
      <c r="Y6" s="623"/>
      <c r="Z6" s="659">
        <v>0.8</v>
      </c>
      <c r="AA6" s="659"/>
      <c r="AB6" s="659"/>
      <c r="AC6" s="659"/>
      <c r="AD6" s="660">
        <v>286069</v>
      </c>
      <c r="AE6" s="660"/>
      <c r="AF6" s="660"/>
      <c r="AG6" s="660"/>
      <c r="AH6" s="660"/>
      <c r="AI6" s="660"/>
      <c r="AJ6" s="660"/>
      <c r="AK6" s="660"/>
      <c r="AL6" s="624">
        <v>1.5</v>
      </c>
      <c r="AM6" s="625"/>
      <c r="AN6" s="625"/>
      <c r="AO6" s="661"/>
      <c r="AP6" s="618" t="s">
        <v>222</v>
      </c>
      <c r="AQ6" s="619"/>
      <c r="AR6" s="619"/>
      <c r="AS6" s="619"/>
      <c r="AT6" s="619"/>
      <c r="AU6" s="619"/>
      <c r="AV6" s="619"/>
      <c r="AW6" s="619"/>
      <c r="AX6" s="619"/>
      <c r="AY6" s="619"/>
      <c r="AZ6" s="619"/>
      <c r="BA6" s="619"/>
      <c r="BB6" s="619"/>
      <c r="BC6" s="619"/>
      <c r="BD6" s="619"/>
      <c r="BE6" s="619"/>
      <c r="BF6" s="620"/>
      <c r="BG6" s="621">
        <v>6813634</v>
      </c>
      <c r="BH6" s="622"/>
      <c r="BI6" s="622"/>
      <c r="BJ6" s="622"/>
      <c r="BK6" s="622"/>
      <c r="BL6" s="622"/>
      <c r="BM6" s="622"/>
      <c r="BN6" s="623"/>
      <c r="BO6" s="659">
        <v>97.5</v>
      </c>
      <c r="BP6" s="659"/>
      <c r="BQ6" s="659"/>
      <c r="BR6" s="659"/>
      <c r="BS6" s="660">
        <v>94892</v>
      </c>
      <c r="BT6" s="660"/>
      <c r="BU6" s="660"/>
      <c r="BV6" s="660"/>
      <c r="BW6" s="660"/>
      <c r="BX6" s="660"/>
      <c r="BY6" s="660"/>
      <c r="BZ6" s="660"/>
      <c r="CA6" s="660"/>
      <c r="CB6" s="695"/>
      <c r="CD6" s="676" t="s">
        <v>223</v>
      </c>
      <c r="CE6" s="677"/>
      <c r="CF6" s="677"/>
      <c r="CG6" s="677"/>
      <c r="CH6" s="677"/>
      <c r="CI6" s="677"/>
      <c r="CJ6" s="677"/>
      <c r="CK6" s="677"/>
      <c r="CL6" s="677"/>
      <c r="CM6" s="677"/>
      <c r="CN6" s="677"/>
      <c r="CO6" s="677"/>
      <c r="CP6" s="677"/>
      <c r="CQ6" s="678"/>
      <c r="CR6" s="621">
        <v>222434</v>
      </c>
      <c r="CS6" s="622"/>
      <c r="CT6" s="622"/>
      <c r="CU6" s="622"/>
      <c r="CV6" s="622"/>
      <c r="CW6" s="622"/>
      <c r="CX6" s="622"/>
      <c r="CY6" s="623"/>
      <c r="CZ6" s="703">
        <v>0.6</v>
      </c>
      <c r="DA6" s="685"/>
      <c r="DB6" s="685"/>
      <c r="DC6" s="705"/>
      <c r="DD6" s="627">
        <v>4521</v>
      </c>
      <c r="DE6" s="622"/>
      <c r="DF6" s="622"/>
      <c r="DG6" s="622"/>
      <c r="DH6" s="622"/>
      <c r="DI6" s="622"/>
      <c r="DJ6" s="622"/>
      <c r="DK6" s="622"/>
      <c r="DL6" s="622"/>
      <c r="DM6" s="622"/>
      <c r="DN6" s="622"/>
      <c r="DO6" s="622"/>
      <c r="DP6" s="623"/>
      <c r="DQ6" s="627">
        <v>222234</v>
      </c>
      <c r="DR6" s="622"/>
      <c r="DS6" s="622"/>
      <c r="DT6" s="622"/>
      <c r="DU6" s="622"/>
      <c r="DV6" s="622"/>
      <c r="DW6" s="622"/>
      <c r="DX6" s="622"/>
      <c r="DY6" s="622"/>
      <c r="DZ6" s="622"/>
      <c r="EA6" s="622"/>
      <c r="EB6" s="622"/>
      <c r="EC6" s="658"/>
    </row>
    <row r="7" spans="2:143" ht="11.25" customHeight="1" x14ac:dyDescent="0.2">
      <c r="B7" s="618" t="s">
        <v>224</v>
      </c>
      <c r="C7" s="619"/>
      <c r="D7" s="619"/>
      <c r="E7" s="619"/>
      <c r="F7" s="619"/>
      <c r="G7" s="619"/>
      <c r="H7" s="619"/>
      <c r="I7" s="619"/>
      <c r="J7" s="619"/>
      <c r="K7" s="619"/>
      <c r="L7" s="619"/>
      <c r="M7" s="619"/>
      <c r="N7" s="619"/>
      <c r="O7" s="619"/>
      <c r="P7" s="619"/>
      <c r="Q7" s="620"/>
      <c r="R7" s="621">
        <v>2399</v>
      </c>
      <c r="S7" s="622"/>
      <c r="T7" s="622"/>
      <c r="U7" s="622"/>
      <c r="V7" s="622"/>
      <c r="W7" s="622"/>
      <c r="X7" s="622"/>
      <c r="Y7" s="623"/>
      <c r="Z7" s="659">
        <v>0</v>
      </c>
      <c r="AA7" s="659"/>
      <c r="AB7" s="659"/>
      <c r="AC7" s="659"/>
      <c r="AD7" s="660">
        <v>2399</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2789103</v>
      </c>
      <c r="BH7" s="622"/>
      <c r="BI7" s="622"/>
      <c r="BJ7" s="622"/>
      <c r="BK7" s="622"/>
      <c r="BL7" s="622"/>
      <c r="BM7" s="622"/>
      <c r="BN7" s="623"/>
      <c r="BO7" s="659">
        <v>39.9</v>
      </c>
      <c r="BP7" s="659"/>
      <c r="BQ7" s="659"/>
      <c r="BR7" s="659"/>
      <c r="BS7" s="660">
        <v>94892</v>
      </c>
      <c r="BT7" s="660"/>
      <c r="BU7" s="660"/>
      <c r="BV7" s="660"/>
      <c r="BW7" s="660"/>
      <c r="BX7" s="660"/>
      <c r="BY7" s="660"/>
      <c r="BZ7" s="660"/>
      <c r="CA7" s="660"/>
      <c r="CB7" s="695"/>
      <c r="CD7" s="618" t="s">
        <v>226</v>
      </c>
      <c r="CE7" s="619"/>
      <c r="CF7" s="619"/>
      <c r="CG7" s="619"/>
      <c r="CH7" s="619"/>
      <c r="CI7" s="619"/>
      <c r="CJ7" s="619"/>
      <c r="CK7" s="619"/>
      <c r="CL7" s="619"/>
      <c r="CM7" s="619"/>
      <c r="CN7" s="619"/>
      <c r="CO7" s="619"/>
      <c r="CP7" s="619"/>
      <c r="CQ7" s="620"/>
      <c r="CR7" s="621">
        <v>3988678</v>
      </c>
      <c r="CS7" s="622"/>
      <c r="CT7" s="622"/>
      <c r="CU7" s="622"/>
      <c r="CV7" s="622"/>
      <c r="CW7" s="622"/>
      <c r="CX7" s="622"/>
      <c r="CY7" s="623"/>
      <c r="CZ7" s="659">
        <v>10.9</v>
      </c>
      <c r="DA7" s="659"/>
      <c r="DB7" s="659"/>
      <c r="DC7" s="659"/>
      <c r="DD7" s="627">
        <v>69038</v>
      </c>
      <c r="DE7" s="622"/>
      <c r="DF7" s="622"/>
      <c r="DG7" s="622"/>
      <c r="DH7" s="622"/>
      <c r="DI7" s="622"/>
      <c r="DJ7" s="622"/>
      <c r="DK7" s="622"/>
      <c r="DL7" s="622"/>
      <c r="DM7" s="622"/>
      <c r="DN7" s="622"/>
      <c r="DO7" s="622"/>
      <c r="DP7" s="623"/>
      <c r="DQ7" s="627">
        <v>3508791</v>
      </c>
      <c r="DR7" s="622"/>
      <c r="DS7" s="622"/>
      <c r="DT7" s="622"/>
      <c r="DU7" s="622"/>
      <c r="DV7" s="622"/>
      <c r="DW7" s="622"/>
      <c r="DX7" s="622"/>
      <c r="DY7" s="622"/>
      <c r="DZ7" s="622"/>
      <c r="EA7" s="622"/>
      <c r="EB7" s="622"/>
      <c r="EC7" s="658"/>
    </row>
    <row r="8" spans="2:143" ht="11.25" customHeight="1" x14ac:dyDescent="0.2">
      <c r="B8" s="618" t="s">
        <v>227</v>
      </c>
      <c r="C8" s="619"/>
      <c r="D8" s="619"/>
      <c r="E8" s="619"/>
      <c r="F8" s="619"/>
      <c r="G8" s="619"/>
      <c r="H8" s="619"/>
      <c r="I8" s="619"/>
      <c r="J8" s="619"/>
      <c r="K8" s="619"/>
      <c r="L8" s="619"/>
      <c r="M8" s="619"/>
      <c r="N8" s="619"/>
      <c r="O8" s="619"/>
      <c r="P8" s="619"/>
      <c r="Q8" s="620"/>
      <c r="R8" s="621">
        <v>28574</v>
      </c>
      <c r="S8" s="622"/>
      <c r="T8" s="622"/>
      <c r="U8" s="622"/>
      <c r="V8" s="622"/>
      <c r="W8" s="622"/>
      <c r="X8" s="622"/>
      <c r="Y8" s="623"/>
      <c r="Z8" s="659">
        <v>0.1</v>
      </c>
      <c r="AA8" s="659"/>
      <c r="AB8" s="659"/>
      <c r="AC8" s="659"/>
      <c r="AD8" s="660">
        <v>28574</v>
      </c>
      <c r="AE8" s="660"/>
      <c r="AF8" s="660"/>
      <c r="AG8" s="660"/>
      <c r="AH8" s="660"/>
      <c r="AI8" s="660"/>
      <c r="AJ8" s="660"/>
      <c r="AK8" s="660"/>
      <c r="AL8" s="624">
        <v>0.2</v>
      </c>
      <c r="AM8" s="625"/>
      <c r="AN8" s="625"/>
      <c r="AO8" s="661"/>
      <c r="AP8" s="618" t="s">
        <v>228</v>
      </c>
      <c r="AQ8" s="619"/>
      <c r="AR8" s="619"/>
      <c r="AS8" s="619"/>
      <c r="AT8" s="619"/>
      <c r="AU8" s="619"/>
      <c r="AV8" s="619"/>
      <c r="AW8" s="619"/>
      <c r="AX8" s="619"/>
      <c r="AY8" s="619"/>
      <c r="AZ8" s="619"/>
      <c r="BA8" s="619"/>
      <c r="BB8" s="619"/>
      <c r="BC8" s="619"/>
      <c r="BD8" s="619"/>
      <c r="BE8" s="619"/>
      <c r="BF8" s="620"/>
      <c r="BG8" s="621">
        <v>95615</v>
      </c>
      <c r="BH8" s="622"/>
      <c r="BI8" s="622"/>
      <c r="BJ8" s="622"/>
      <c r="BK8" s="622"/>
      <c r="BL8" s="622"/>
      <c r="BM8" s="622"/>
      <c r="BN8" s="623"/>
      <c r="BO8" s="659">
        <v>1.4</v>
      </c>
      <c r="BP8" s="659"/>
      <c r="BQ8" s="659"/>
      <c r="BR8" s="659"/>
      <c r="BS8" s="660" t="s">
        <v>122</v>
      </c>
      <c r="BT8" s="660"/>
      <c r="BU8" s="660"/>
      <c r="BV8" s="660"/>
      <c r="BW8" s="660"/>
      <c r="BX8" s="660"/>
      <c r="BY8" s="660"/>
      <c r="BZ8" s="660"/>
      <c r="CA8" s="660"/>
      <c r="CB8" s="695"/>
      <c r="CD8" s="618" t="s">
        <v>229</v>
      </c>
      <c r="CE8" s="619"/>
      <c r="CF8" s="619"/>
      <c r="CG8" s="619"/>
      <c r="CH8" s="619"/>
      <c r="CI8" s="619"/>
      <c r="CJ8" s="619"/>
      <c r="CK8" s="619"/>
      <c r="CL8" s="619"/>
      <c r="CM8" s="619"/>
      <c r="CN8" s="619"/>
      <c r="CO8" s="619"/>
      <c r="CP8" s="619"/>
      <c r="CQ8" s="620"/>
      <c r="CR8" s="621">
        <v>14223785</v>
      </c>
      <c r="CS8" s="622"/>
      <c r="CT8" s="622"/>
      <c r="CU8" s="622"/>
      <c r="CV8" s="622"/>
      <c r="CW8" s="622"/>
      <c r="CX8" s="622"/>
      <c r="CY8" s="623"/>
      <c r="CZ8" s="659">
        <v>39</v>
      </c>
      <c r="DA8" s="659"/>
      <c r="DB8" s="659"/>
      <c r="DC8" s="659"/>
      <c r="DD8" s="627">
        <v>350981</v>
      </c>
      <c r="DE8" s="622"/>
      <c r="DF8" s="622"/>
      <c r="DG8" s="622"/>
      <c r="DH8" s="622"/>
      <c r="DI8" s="622"/>
      <c r="DJ8" s="622"/>
      <c r="DK8" s="622"/>
      <c r="DL8" s="622"/>
      <c r="DM8" s="622"/>
      <c r="DN8" s="622"/>
      <c r="DO8" s="622"/>
      <c r="DP8" s="623"/>
      <c r="DQ8" s="627">
        <v>7380646</v>
      </c>
      <c r="DR8" s="622"/>
      <c r="DS8" s="622"/>
      <c r="DT8" s="622"/>
      <c r="DU8" s="622"/>
      <c r="DV8" s="622"/>
      <c r="DW8" s="622"/>
      <c r="DX8" s="622"/>
      <c r="DY8" s="622"/>
      <c r="DZ8" s="622"/>
      <c r="EA8" s="622"/>
      <c r="EB8" s="622"/>
      <c r="EC8" s="658"/>
    </row>
    <row r="9" spans="2:143" ht="11.25" customHeight="1" x14ac:dyDescent="0.2">
      <c r="B9" s="618" t="s">
        <v>230</v>
      </c>
      <c r="C9" s="619"/>
      <c r="D9" s="619"/>
      <c r="E9" s="619"/>
      <c r="F9" s="619"/>
      <c r="G9" s="619"/>
      <c r="H9" s="619"/>
      <c r="I9" s="619"/>
      <c r="J9" s="619"/>
      <c r="K9" s="619"/>
      <c r="L9" s="619"/>
      <c r="M9" s="619"/>
      <c r="N9" s="619"/>
      <c r="O9" s="619"/>
      <c r="P9" s="619"/>
      <c r="Q9" s="620"/>
      <c r="R9" s="621">
        <v>47925</v>
      </c>
      <c r="S9" s="622"/>
      <c r="T9" s="622"/>
      <c r="U9" s="622"/>
      <c r="V9" s="622"/>
      <c r="W9" s="622"/>
      <c r="X9" s="622"/>
      <c r="Y9" s="623"/>
      <c r="Z9" s="659">
        <v>0.1</v>
      </c>
      <c r="AA9" s="659"/>
      <c r="AB9" s="659"/>
      <c r="AC9" s="659"/>
      <c r="AD9" s="660">
        <v>47925</v>
      </c>
      <c r="AE9" s="660"/>
      <c r="AF9" s="660"/>
      <c r="AG9" s="660"/>
      <c r="AH9" s="660"/>
      <c r="AI9" s="660"/>
      <c r="AJ9" s="660"/>
      <c r="AK9" s="660"/>
      <c r="AL9" s="624">
        <v>0.3</v>
      </c>
      <c r="AM9" s="625"/>
      <c r="AN9" s="625"/>
      <c r="AO9" s="661"/>
      <c r="AP9" s="618" t="s">
        <v>231</v>
      </c>
      <c r="AQ9" s="619"/>
      <c r="AR9" s="619"/>
      <c r="AS9" s="619"/>
      <c r="AT9" s="619"/>
      <c r="AU9" s="619"/>
      <c r="AV9" s="619"/>
      <c r="AW9" s="619"/>
      <c r="AX9" s="619"/>
      <c r="AY9" s="619"/>
      <c r="AZ9" s="619"/>
      <c r="BA9" s="619"/>
      <c r="BB9" s="619"/>
      <c r="BC9" s="619"/>
      <c r="BD9" s="619"/>
      <c r="BE9" s="619"/>
      <c r="BF9" s="620"/>
      <c r="BG9" s="621">
        <v>2288644</v>
      </c>
      <c r="BH9" s="622"/>
      <c r="BI9" s="622"/>
      <c r="BJ9" s="622"/>
      <c r="BK9" s="622"/>
      <c r="BL9" s="622"/>
      <c r="BM9" s="622"/>
      <c r="BN9" s="623"/>
      <c r="BO9" s="659">
        <v>32.799999999999997</v>
      </c>
      <c r="BP9" s="659"/>
      <c r="BQ9" s="659"/>
      <c r="BR9" s="659"/>
      <c r="BS9" s="660" t="s">
        <v>122</v>
      </c>
      <c r="BT9" s="660"/>
      <c r="BU9" s="660"/>
      <c r="BV9" s="660"/>
      <c r="BW9" s="660"/>
      <c r="BX9" s="660"/>
      <c r="BY9" s="660"/>
      <c r="BZ9" s="660"/>
      <c r="CA9" s="660"/>
      <c r="CB9" s="695"/>
      <c r="CD9" s="618" t="s">
        <v>232</v>
      </c>
      <c r="CE9" s="619"/>
      <c r="CF9" s="619"/>
      <c r="CG9" s="619"/>
      <c r="CH9" s="619"/>
      <c r="CI9" s="619"/>
      <c r="CJ9" s="619"/>
      <c r="CK9" s="619"/>
      <c r="CL9" s="619"/>
      <c r="CM9" s="619"/>
      <c r="CN9" s="619"/>
      <c r="CO9" s="619"/>
      <c r="CP9" s="619"/>
      <c r="CQ9" s="620"/>
      <c r="CR9" s="621">
        <v>2894131</v>
      </c>
      <c r="CS9" s="622"/>
      <c r="CT9" s="622"/>
      <c r="CU9" s="622"/>
      <c r="CV9" s="622"/>
      <c r="CW9" s="622"/>
      <c r="CX9" s="622"/>
      <c r="CY9" s="623"/>
      <c r="CZ9" s="659">
        <v>7.9</v>
      </c>
      <c r="DA9" s="659"/>
      <c r="DB9" s="659"/>
      <c r="DC9" s="659"/>
      <c r="DD9" s="627">
        <v>76155</v>
      </c>
      <c r="DE9" s="622"/>
      <c r="DF9" s="622"/>
      <c r="DG9" s="622"/>
      <c r="DH9" s="622"/>
      <c r="DI9" s="622"/>
      <c r="DJ9" s="622"/>
      <c r="DK9" s="622"/>
      <c r="DL9" s="622"/>
      <c r="DM9" s="622"/>
      <c r="DN9" s="622"/>
      <c r="DO9" s="622"/>
      <c r="DP9" s="623"/>
      <c r="DQ9" s="627">
        <v>2657593</v>
      </c>
      <c r="DR9" s="622"/>
      <c r="DS9" s="622"/>
      <c r="DT9" s="622"/>
      <c r="DU9" s="622"/>
      <c r="DV9" s="622"/>
      <c r="DW9" s="622"/>
      <c r="DX9" s="622"/>
      <c r="DY9" s="622"/>
      <c r="DZ9" s="622"/>
      <c r="EA9" s="622"/>
      <c r="EB9" s="622"/>
      <c r="EC9" s="658"/>
    </row>
    <row r="10" spans="2:143" ht="11.25" customHeight="1" x14ac:dyDescent="0.2">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173682</v>
      </c>
      <c r="BH10" s="622"/>
      <c r="BI10" s="622"/>
      <c r="BJ10" s="622"/>
      <c r="BK10" s="622"/>
      <c r="BL10" s="622"/>
      <c r="BM10" s="622"/>
      <c r="BN10" s="623"/>
      <c r="BO10" s="659">
        <v>2.5</v>
      </c>
      <c r="BP10" s="659"/>
      <c r="BQ10" s="659"/>
      <c r="BR10" s="659"/>
      <c r="BS10" s="660">
        <v>28880</v>
      </c>
      <c r="BT10" s="660"/>
      <c r="BU10" s="660"/>
      <c r="BV10" s="660"/>
      <c r="BW10" s="660"/>
      <c r="BX10" s="660"/>
      <c r="BY10" s="660"/>
      <c r="BZ10" s="660"/>
      <c r="CA10" s="660"/>
      <c r="CB10" s="695"/>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2">
      <c r="B11" s="618" t="s">
        <v>236</v>
      </c>
      <c r="C11" s="619"/>
      <c r="D11" s="619"/>
      <c r="E11" s="619"/>
      <c r="F11" s="619"/>
      <c r="G11" s="619"/>
      <c r="H11" s="619"/>
      <c r="I11" s="619"/>
      <c r="J11" s="619"/>
      <c r="K11" s="619"/>
      <c r="L11" s="619"/>
      <c r="M11" s="619"/>
      <c r="N11" s="619"/>
      <c r="O11" s="619"/>
      <c r="P11" s="619"/>
      <c r="Q11" s="620"/>
      <c r="R11" s="621">
        <v>1650214</v>
      </c>
      <c r="S11" s="622"/>
      <c r="T11" s="622"/>
      <c r="U11" s="622"/>
      <c r="V11" s="622"/>
      <c r="W11" s="622"/>
      <c r="X11" s="622"/>
      <c r="Y11" s="623"/>
      <c r="Z11" s="624">
        <v>4.4000000000000004</v>
      </c>
      <c r="AA11" s="625"/>
      <c r="AB11" s="625"/>
      <c r="AC11" s="626"/>
      <c r="AD11" s="627">
        <v>1650214</v>
      </c>
      <c r="AE11" s="622"/>
      <c r="AF11" s="622"/>
      <c r="AG11" s="622"/>
      <c r="AH11" s="622"/>
      <c r="AI11" s="622"/>
      <c r="AJ11" s="622"/>
      <c r="AK11" s="623"/>
      <c r="AL11" s="624">
        <v>8.6999999999999993</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231162</v>
      </c>
      <c r="BH11" s="622"/>
      <c r="BI11" s="622"/>
      <c r="BJ11" s="622"/>
      <c r="BK11" s="622"/>
      <c r="BL11" s="622"/>
      <c r="BM11" s="622"/>
      <c r="BN11" s="623"/>
      <c r="BO11" s="659">
        <v>3.3</v>
      </c>
      <c r="BP11" s="659"/>
      <c r="BQ11" s="659"/>
      <c r="BR11" s="659"/>
      <c r="BS11" s="660">
        <v>66012</v>
      </c>
      <c r="BT11" s="660"/>
      <c r="BU11" s="660"/>
      <c r="BV11" s="660"/>
      <c r="BW11" s="660"/>
      <c r="BX11" s="660"/>
      <c r="BY11" s="660"/>
      <c r="BZ11" s="660"/>
      <c r="CA11" s="660"/>
      <c r="CB11" s="695"/>
      <c r="CD11" s="618" t="s">
        <v>238</v>
      </c>
      <c r="CE11" s="619"/>
      <c r="CF11" s="619"/>
      <c r="CG11" s="619"/>
      <c r="CH11" s="619"/>
      <c r="CI11" s="619"/>
      <c r="CJ11" s="619"/>
      <c r="CK11" s="619"/>
      <c r="CL11" s="619"/>
      <c r="CM11" s="619"/>
      <c r="CN11" s="619"/>
      <c r="CO11" s="619"/>
      <c r="CP11" s="619"/>
      <c r="CQ11" s="620"/>
      <c r="CR11" s="621">
        <v>2726951</v>
      </c>
      <c r="CS11" s="622"/>
      <c r="CT11" s="622"/>
      <c r="CU11" s="622"/>
      <c r="CV11" s="622"/>
      <c r="CW11" s="622"/>
      <c r="CX11" s="622"/>
      <c r="CY11" s="623"/>
      <c r="CZ11" s="659">
        <v>7.5</v>
      </c>
      <c r="DA11" s="659"/>
      <c r="DB11" s="659"/>
      <c r="DC11" s="659"/>
      <c r="DD11" s="627">
        <v>1583632</v>
      </c>
      <c r="DE11" s="622"/>
      <c r="DF11" s="622"/>
      <c r="DG11" s="622"/>
      <c r="DH11" s="622"/>
      <c r="DI11" s="622"/>
      <c r="DJ11" s="622"/>
      <c r="DK11" s="622"/>
      <c r="DL11" s="622"/>
      <c r="DM11" s="622"/>
      <c r="DN11" s="622"/>
      <c r="DO11" s="622"/>
      <c r="DP11" s="623"/>
      <c r="DQ11" s="627">
        <v>1215497</v>
      </c>
      <c r="DR11" s="622"/>
      <c r="DS11" s="622"/>
      <c r="DT11" s="622"/>
      <c r="DU11" s="622"/>
      <c r="DV11" s="622"/>
      <c r="DW11" s="622"/>
      <c r="DX11" s="622"/>
      <c r="DY11" s="622"/>
      <c r="DZ11" s="622"/>
      <c r="EA11" s="622"/>
      <c r="EB11" s="622"/>
      <c r="EC11" s="658"/>
    </row>
    <row r="12" spans="2:143" ht="11.25" customHeight="1" x14ac:dyDescent="0.2">
      <c r="B12" s="618" t="s">
        <v>239</v>
      </c>
      <c r="C12" s="619"/>
      <c r="D12" s="619"/>
      <c r="E12" s="619"/>
      <c r="F12" s="619"/>
      <c r="G12" s="619"/>
      <c r="H12" s="619"/>
      <c r="I12" s="619"/>
      <c r="J12" s="619"/>
      <c r="K12" s="619"/>
      <c r="L12" s="619"/>
      <c r="M12" s="619"/>
      <c r="N12" s="619"/>
      <c r="O12" s="619"/>
      <c r="P12" s="619"/>
      <c r="Q12" s="620"/>
      <c r="R12" s="621">
        <v>15566</v>
      </c>
      <c r="S12" s="622"/>
      <c r="T12" s="622"/>
      <c r="U12" s="622"/>
      <c r="V12" s="622"/>
      <c r="W12" s="622"/>
      <c r="X12" s="622"/>
      <c r="Y12" s="623"/>
      <c r="Z12" s="659">
        <v>0</v>
      </c>
      <c r="AA12" s="659"/>
      <c r="AB12" s="659"/>
      <c r="AC12" s="659"/>
      <c r="AD12" s="660">
        <v>15566</v>
      </c>
      <c r="AE12" s="660"/>
      <c r="AF12" s="660"/>
      <c r="AG12" s="660"/>
      <c r="AH12" s="660"/>
      <c r="AI12" s="660"/>
      <c r="AJ12" s="660"/>
      <c r="AK12" s="660"/>
      <c r="AL12" s="624">
        <v>0.1</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3289749</v>
      </c>
      <c r="BH12" s="622"/>
      <c r="BI12" s="622"/>
      <c r="BJ12" s="622"/>
      <c r="BK12" s="622"/>
      <c r="BL12" s="622"/>
      <c r="BM12" s="622"/>
      <c r="BN12" s="623"/>
      <c r="BO12" s="659">
        <v>47.1</v>
      </c>
      <c r="BP12" s="659"/>
      <c r="BQ12" s="659"/>
      <c r="BR12" s="659"/>
      <c r="BS12" s="660" t="s">
        <v>122</v>
      </c>
      <c r="BT12" s="660"/>
      <c r="BU12" s="660"/>
      <c r="BV12" s="660"/>
      <c r="BW12" s="660"/>
      <c r="BX12" s="660"/>
      <c r="BY12" s="660"/>
      <c r="BZ12" s="660"/>
      <c r="CA12" s="660"/>
      <c r="CB12" s="695"/>
      <c r="CD12" s="618" t="s">
        <v>241</v>
      </c>
      <c r="CE12" s="619"/>
      <c r="CF12" s="619"/>
      <c r="CG12" s="619"/>
      <c r="CH12" s="619"/>
      <c r="CI12" s="619"/>
      <c r="CJ12" s="619"/>
      <c r="CK12" s="619"/>
      <c r="CL12" s="619"/>
      <c r="CM12" s="619"/>
      <c r="CN12" s="619"/>
      <c r="CO12" s="619"/>
      <c r="CP12" s="619"/>
      <c r="CQ12" s="620"/>
      <c r="CR12" s="621">
        <v>623029</v>
      </c>
      <c r="CS12" s="622"/>
      <c r="CT12" s="622"/>
      <c r="CU12" s="622"/>
      <c r="CV12" s="622"/>
      <c r="CW12" s="622"/>
      <c r="CX12" s="622"/>
      <c r="CY12" s="623"/>
      <c r="CZ12" s="659">
        <v>1.7</v>
      </c>
      <c r="DA12" s="659"/>
      <c r="DB12" s="659"/>
      <c r="DC12" s="659"/>
      <c r="DD12" s="627">
        <v>92054</v>
      </c>
      <c r="DE12" s="622"/>
      <c r="DF12" s="622"/>
      <c r="DG12" s="622"/>
      <c r="DH12" s="622"/>
      <c r="DI12" s="622"/>
      <c r="DJ12" s="622"/>
      <c r="DK12" s="622"/>
      <c r="DL12" s="622"/>
      <c r="DM12" s="622"/>
      <c r="DN12" s="622"/>
      <c r="DO12" s="622"/>
      <c r="DP12" s="623"/>
      <c r="DQ12" s="627">
        <v>396641</v>
      </c>
      <c r="DR12" s="622"/>
      <c r="DS12" s="622"/>
      <c r="DT12" s="622"/>
      <c r="DU12" s="622"/>
      <c r="DV12" s="622"/>
      <c r="DW12" s="622"/>
      <c r="DX12" s="622"/>
      <c r="DY12" s="622"/>
      <c r="DZ12" s="622"/>
      <c r="EA12" s="622"/>
      <c r="EB12" s="622"/>
      <c r="EC12" s="658"/>
    </row>
    <row r="13" spans="2:143" ht="11.25" customHeight="1" x14ac:dyDescent="0.2">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3288076</v>
      </c>
      <c r="BH13" s="622"/>
      <c r="BI13" s="622"/>
      <c r="BJ13" s="622"/>
      <c r="BK13" s="622"/>
      <c r="BL13" s="622"/>
      <c r="BM13" s="622"/>
      <c r="BN13" s="623"/>
      <c r="BO13" s="659">
        <v>47.1</v>
      </c>
      <c r="BP13" s="659"/>
      <c r="BQ13" s="659"/>
      <c r="BR13" s="659"/>
      <c r="BS13" s="660" t="s">
        <v>122</v>
      </c>
      <c r="BT13" s="660"/>
      <c r="BU13" s="660"/>
      <c r="BV13" s="660"/>
      <c r="BW13" s="660"/>
      <c r="BX13" s="660"/>
      <c r="BY13" s="660"/>
      <c r="BZ13" s="660"/>
      <c r="CA13" s="660"/>
      <c r="CB13" s="695"/>
      <c r="CD13" s="618" t="s">
        <v>244</v>
      </c>
      <c r="CE13" s="619"/>
      <c r="CF13" s="619"/>
      <c r="CG13" s="619"/>
      <c r="CH13" s="619"/>
      <c r="CI13" s="619"/>
      <c r="CJ13" s="619"/>
      <c r="CK13" s="619"/>
      <c r="CL13" s="619"/>
      <c r="CM13" s="619"/>
      <c r="CN13" s="619"/>
      <c r="CO13" s="619"/>
      <c r="CP13" s="619"/>
      <c r="CQ13" s="620"/>
      <c r="CR13" s="621">
        <v>2422818</v>
      </c>
      <c r="CS13" s="622"/>
      <c r="CT13" s="622"/>
      <c r="CU13" s="622"/>
      <c r="CV13" s="622"/>
      <c r="CW13" s="622"/>
      <c r="CX13" s="622"/>
      <c r="CY13" s="623"/>
      <c r="CZ13" s="659">
        <v>6.7</v>
      </c>
      <c r="DA13" s="659"/>
      <c r="DB13" s="659"/>
      <c r="DC13" s="659"/>
      <c r="DD13" s="627">
        <v>867195</v>
      </c>
      <c r="DE13" s="622"/>
      <c r="DF13" s="622"/>
      <c r="DG13" s="622"/>
      <c r="DH13" s="622"/>
      <c r="DI13" s="622"/>
      <c r="DJ13" s="622"/>
      <c r="DK13" s="622"/>
      <c r="DL13" s="622"/>
      <c r="DM13" s="622"/>
      <c r="DN13" s="622"/>
      <c r="DO13" s="622"/>
      <c r="DP13" s="623"/>
      <c r="DQ13" s="627">
        <v>1440432</v>
      </c>
      <c r="DR13" s="622"/>
      <c r="DS13" s="622"/>
      <c r="DT13" s="622"/>
      <c r="DU13" s="622"/>
      <c r="DV13" s="622"/>
      <c r="DW13" s="622"/>
      <c r="DX13" s="622"/>
      <c r="DY13" s="622"/>
      <c r="DZ13" s="622"/>
      <c r="EA13" s="622"/>
      <c r="EB13" s="622"/>
      <c r="EC13" s="658"/>
    </row>
    <row r="14" spans="2:143" ht="11.25" customHeight="1" x14ac:dyDescent="0.2">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286074</v>
      </c>
      <c r="BH14" s="622"/>
      <c r="BI14" s="622"/>
      <c r="BJ14" s="622"/>
      <c r="BK14" s="622"/>
      <c r="BL14" s="622"/>
      <c r="BM14" s="622"/>
      <c r="BN14" s="623"/>
      <c r="BO14" s="659">
        <v>4.0999999999999996</v>
      </c>
      <c r="BP14" s="659"/>
      <c r="BQ14" s="659"/>
      <c r="BR14" s="659"/>
      <c r="BS14" s="660" t="s">
        <v>122</v>
      </c>
      <c r="BT14" s="660"/>
      <c r="BU14" s="660"/>
      <c r="BV14" s="660"/>
      <c r="BW14" s="660"/>
      <c r="BX14" s="660"/>
      <c r="BY14" s="660"/>
      <c r="BZ14" s="660"/>
      <c r="CA14" s="660"/>
      <c r="CB14" s="695"/>
      <c r="CD14" s="618" t="s">
        <v>247</v>
      </c>
      <c r="CE14" s="619"/>
      <c r="CF14" s="619"/>
      <c r="CG14" s="619"/>
      <c r="CH14" s="619"/>
      <c r="CI14" s="619"/>
      <c r="CJ14" s="619"/>
      <c r="CK14" s="619"/>
      <c r="CL14" s="619"/>
      <c r="CM14" s="619"/>
      <c r="CN14" s="619"/>
      <c r="CO14" s="619"/>
      <c r="CP14" s="619"/>
      <c r="CQ14" s="620"/>
      <c r="CR14" s="621">
        <v>1078555</v>
      </c>
      <c r="CS14" s="622"/>
      <c r="CT14" s="622"/>
      <c r="CU14" s="622"/>
      <c r="CV14" s="622"/>
      <c r="CW14" s="622"/>
      <c r="CX14" s="622"/>
      <c r="CY14" s="623"/>
      <c r="CZ14" s="659">
        <v>3</v>
      </c>
      <c r="DA14" s="659"/>
      <c r="DB14" s="659"/>
      <c r="DC14" s="659"/>
      <c r="DD14" s="627">
        <v>15537</v>
      </c>
      <c r="DE14" s="622"/>
      <c r="DF14" s="622"/>
      <c r="DG14" s="622"/>
      <c r="DH14" s="622"/>
      <c r="DI14" s="622"/>
      <c r="DJ14" s="622"/>
      <c r="DK14" s="622"/>
      <c r="DL14" s="622"/>
      <c r="DM14" s="622"/>
      <c r="DN14" s="622"/>
      <c r="DO14" s="622"/>
      <c r="DP14" s="623"/>
      <c r="DQ14" s="627">
        <v>1065097</v>
      </c>
      <c r="DR14" s="622"/>
      <c r="DS14" s="622"/>
      <c r="DT14" s="622"/>
      <c r="DU14" s="622"/>
      <c r="DV14" s="622"/>
      <c r="DW14" s="622"/>
      <c r="DX14" s="622"/>
      <c r="DY14" s="622"/>
      <c r="DZ14" s="622"/>
      <c r="EA14" s="622"/>
      <c r="EB14" s="622"/>
      <c r="EC14" s="658"/>
    </row>
    <row r="15" spans="2:143" ht="11.25" customHeight="1" x14ac:dyDescent="0.2">
      <c r="B15" s="618" t="s">
        <v>248</v>
      </c>
      <c r="C15" s="619"/>
      <c r="D15" s="619"/>
      <c r="E15" s="619"/>
      <c r="F15" s="619"/>
      <c r="G15" s="619"/>
      <c r="H15" s="619"/>
      <c r="I15" s="619"/>
      <c r="J15" s="619"/>
      <c r="K15" s="619"/>
      <c r="L15" s="619"/>
      <c r="M15" s="619"/>
      <c r="N15" s="619"/>
      <c r="O15" s="619"/>
      <c r="P15" s="619"/>
      <c r="Q15" s="620"/>
      <c r="R15" s="621">
        <v>32141</v>
      </c>
      <c r="S15" s="622"/>
      <c r="T15" s="622"/>
      <c r="U15" s="622"/>
      <c r="V15" s="622"/>
      <c r="W15" s="622"/>
      <c r="X15" s="622"/>
      <c r="Y15" s="623"/>
      <c r="Z15" s="659">
        <v>0.1</v>
      </c>
      <c r="AA15" s="659"/>
      <c r="AB15" s="659"/>
      <c r="AC15" s="659"/>
      <c r="AD15" s="660">
        <v>32141</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448708</v>
      </c>
      <c r="BH15" s="622"/>
      <c r="BI15" s="622"/>
      <c r="BJ15" s="622"/>
      <c r="BK15" s="622"/>
      <c r="BL15" s="622"/>
      <c r="BM15" s="622"/>
      <c r="BN15" s="623"/>
      <c r="BO15" s="659">
        <v>6.4</v>
      </c>
      <c r="BP15" s="659"/>
      <c r="BQ15" s="659"/>
      <c r="BR15" s="659"/>
      <c r="BS15" s="660" t="s">
        <v>122</v>
      </c>
      <c r="BT15" s="660"/>
      <c r="BU15" s="660"/>
      <c r="BV15" s="660"/>
      <c r="BW15" s="660"/>
      <c r="BX15" s="660"/>
      <c r="BY15" s="660"/>
      <c r="BZ15" s="660"/>
      <c r="CA15" s="660"/>
      <c r="CB15" s="695"/>
      <c r="CD15" s="618" t="s">
        <v>250</v>
      </c>
      <c r="CE15" s="619"/>
      <c r="CF15" s="619"/>
      <c r="CG15" s="619"/>
      <c r="CH15" s="619"/>
      <c r="CI15" s="619"/>
      <c r="CJ15" s="619"/>
      <c r="CK15" s="619"/>
      <c r="CL15" s="619"/>
      <c r="CM15" s="619"/>
      <c r="CN15" s="619"/>
      <c r="CO15" s="619"/>
      <c r="CP15" s="619"/>
      <c r="CQ15" s="620"/>
      <c r="CR15" s="621">
        <v>4557311</v>
      </c>
      <c r="CS15" s="622"/>
      <c r="CT15" s="622"/>
      <c r="CU15" s="622"/>
      <c r="CV15" s="622"/>
      <c r="CW15" s="622"/>
      <c r="CX15" s="622"/>
      <c r="CY15" s="623"/>
      <c r="CZ15" s="659">
        <v>12.5</v>
      </c>
      <c r="DA15" s="659"/>
      <c r="DB15" s="659"/>
      <c r="DC15" s="659"/>
      <c r="DD15" s="627">
        <v>1781898</v>
      </c>
      <c r="DE15" s="622"/>
      <c r="DF15" s="622"/>
      <c r="DG15" s="622"/>
      <c r="DH15" s="622"/>
      <c r="DI15" s="622"/>
      <c r="DJ15" s="622"/>
      <c r="DK15" s="622"/>
      <c r="DL15" s="622"/>
      <c r="DM15" s="622"/>
      <c r="DN15" s="622"/>
      <c r="DO15" s="622"/>
      <c r="DP15" s="623"/>
      <c r="DQ15" s="627">
        <v>2380024</v>
      </c>
      <c r="DR15" s="622"/>
      <c r="DS15" s="622"/>
      <c r="DT15" s="622"/>
      <c r="DU15" s="622"/>
      <c r="DV15" s="622"/>
      <c r="DW15" s="622"/>
      <c r="DX15" s="622"/>
      <c r="DY15" s="622"/>
      <c r="DZ15" s="622"/>
      <c r="EA15" s="622"/>
      <c r="EB15" s="622"/>
      <c r="EC15" s="658"/>
    </row>
    <row r="16" spans="2:143" ht="11.25" customHeight="1" x14ac:dyDescent="0.2">
      <c r="B16" s="618" t="s">
        <v>251</v>
      </c>
      <c r="C16" s="619"/>
      <c r="D16" s="619"/>
      <c r="E16" s="619"/>
      <c r="F16" s="619"/>
      <c r="G16" s="619"/>
      <c r="H16" s="619"/>
      <c r="I16" s="619"/>
      <c r="J16" s="619"/>
      <c r="K16" s="619"/>
      <c r="L16" s="619"/>
      <c r="M16" s="619"/>
      <c r="N16" s="619"/>
      <c r="O16" s="619"/>
      <c r="P16" s="619"/>
      <c r="Q16" s="620"/>
      <c r="R16" s="621">
        <v>115093</v>
      </c>
      <c r="S16" s="622"/>
      <c r="T16" s="622"/>
      <c r="U16" s="622"/>
      <c r="V16" s="622"/>
      <c r="W16" s="622"/>
      <c r="X16" s="622"/>
      <c r="Y16" s="623"/>
      <c r="Z16" s="659">
        <v>0.3</v>
      </c>
      <c r="AA16" s="659"/>
      <c r="AB16" s="659"/>
      <c r="AC16" s="659"/>
      <c r="AD16" s="660">
        <v>115093</v>
      </c>
      <c r="AE16" s="660"/>
      <c r="AF16" s="660"/>
      <c r="AG16" s="660"/>
      <c r="AH16" s="660"/>
      <c r="AI16" s="660"/>
      <c r="AJ16" s="660"/>
      <c r="AK16" s="660"/>
      <c r="AL16" s="624">
        <v>0.6</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253</v>
      </c>
      <c r="CE16" s="619"/>
      <c r="CF16" s="619"/>
      <c r="CG16" s="619"/>
      <c r="CH16" s="619"/>
      <c r="CI16" s="619"/>
      <c r="CJ16" s="619"/>
      <c r="CK16" s="619"/>
      <c r="CL16" s="619"/>
      <c r="CM16" s="619"/>
      <c r="CN16" s="619"/>
      <c r="CO16" s="619"/>
      <c r="CP16" s="619"/>
      <c r="CQ16" s="620"/>
      <c r="CR16" s="621">
        <v>146175</v>
      </c>
      <c r="CS16" s="622"/>
      <c r="CT16" s="622"/>
      <c r="CU16" s="622"/>
      <c r="CV16" s="622"/>
      <c r="CW16" s="622"/>
      <c r="CX16" s="622"/>
      <c r="CY16" s="623"/>
      <c r="CZ16" s="659">
        <v>0.4</v>
      </c>
      <c r="DA16" s="659"/>
      <c r="DB16" s="659"/>
      <c r="DC16" s="659"/>
      <c r="DD16" s="627" t="s">
        <v>122</v>
      </c>
      <c r="DE16" s="622"/>
      <c r="DF16" s="622"/>
      <c r="DG16" s="622"/>
      <c r="DH16" s="622"/>
      <c r="DI16" s="622"/>
      <c r="DJ16" s="622"/>
      <c r="DK16" s="622"/>
      <c r="DL16" s="622"/>
      <c r="DM16" s="622"/>
      <c r="DN16" s="622"/>
      <c r="DO16" s="622"/>
      <c r="DP16" s="623"/>
      <c r="DQ16" s="627">
        <v>99852</v>
      </c>
      <c r="DR16" s="622"/>
      <c r="DS16" s="622"/>
      <c r="DT16" s="622"/>
      <c r="DU16" s="622"/>
      <c r="DV16" s="622"/>
      <c r="DW16" s="622"/>
      <c r="DX16" s="622"/>
      <c r="DY16" s="622"/>
      <c r="DZ16" s="622"/>
      <c r="EA16" s="622"/>
      <c r="EB16" s="622"/>
      <c r="EC16" s="658"/>
    </row>
    <row r="17" spans="2:133" ht="11.25" customHeight="1" x14ac:dyDescent="0.2">
      <c r="B17" s="618" t="s">
        <v>254</v>
      </c>
      <c r="C17" s="619"/>
      <c r="D17" s="619"/>
      <c r="E17" s="619"/>
      <c r="F17" s="619"/>
      <c r="G17" s="619"/>
      <c r="H17" s="619"/>
      <c r="I17" s="619"/>
      <c r="J17" s="619"/>
      <c r="K17" s="619"/>
      <c r="L17" s="619"/>
      <c r="M17" s="619"/>
      <c r="N17" s="619"/>
      <c r="O17" s="619"/>
      <c r="P17" s="619"/>
      <c r="Q17" s="620"/>
      <c r="R17" s="621">
        <v>319654</v>
      </c>
      <c r="S17" s="622"/>
      <c r="T17" s="622"/>
      <c r="U17" s="622"/>
      <c r="V17" s="622"/>
      <c r="W17" s="622"/>
      <c r="X17" s="622"/>
      <c r="Y17" s="623"/>
      <c r="Z17" s="659">
        <v>0.8</v>
      </c>
      <c r="AA17" s="659"/>
      <c r="AB17" s="659"/>
      <c r="AC17" s="659"/>
      <c r="AD17" s="660">
        <v>319654</v>
      </c>
      <c r="AE17" s="660"/>
      <c r="AF17" s="660"/>
      <c r="AG17" s="660"/>
      <c r="AH17" s="660"/>
      <c r="AI17" s="660"/>
      <c r="AJ17" s="660"/>
      <c r="AK17" s="660"/>
      <c r="AL17" s="624">
        <v>1.7</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256</v>
      </c>
      <c r="CE17" s="619"/>
      <c r="CF17" s="619"/>
      <c r="CG17" s="619"/>
      <c r="CH17" s="619"/>
      <c r="CI17" s="619"/>
      <c r="CJ17" s="619"/>
      <c r="CK17" s="619"/>
      <c r="CL17" s="619"/>
      <c r="CM17" s="619"/>
      <c r="CN17" s="619"/>
      <c r="CO17" s="619"/>
      <c r="CP17" s="619"/>
      <c r="CQ17" s="620"/>
      <c r="CR17" s="621">
        <v>3544339</v>
      </c>
      <c r="CS17" s="622"/>
      <c r="CT17" s="622"/>
      <c r="CU17" s="622"/>
      <c r="CV17" s="622"/>
      <c r="CW17" s="622"/>
      <c r="CX17" s="622"/>
      <c r="CY17" s="623"/>
      <c r="CZ17" s="659">
        <v>9.6999999999999993</v>
      </c>
      <c r="DA17" s="659"/>
      <c r="DB17" s="659"/>
      <c r="DC17" s="659"/>
      <c r="DD17" s="627" t="s">
        <v>122</v>
      </c>
      <c r="DE17" s="622"/>
      <c r="DF17" s="622"/>
      <c r="DG17" s="622"/>
      <c r="DH17" s="622"/>
      <c r="DI17" s="622"/>
      <c r="DJ17" s="622"/>
      <c r="DK17" s="622"/>
      <c r="DL17" s="622"/>
      <c r="DM17" s="622"/>
      <c r="DN17" s="622"/>
      <c r="DO17" s="622"/>
      <c r="DP17" s="623"/>
      <c r="DQ17" s="627">
        <v>3528631</v>
      </c>
      <c r="DR17" s="622"/>
      <c r="DS17" s="622"/>
      <c r="DT17" s="622"/>
      <c r="DU17" s="622"/>
      <c r="DV17" s="622"/>
      <c r="DW17" s="622"/>
      <c r="DX17" s="622"/>
      <c r="DY17" s="622"/>
      <c r="DZ17" s="622"/>
      <c r="EA17" s="622"/>
      <c r="EB17" s="622"/>
      <c r="EC17" s="658"/>
    </row>
    <row r="18" spans="2:133" ht="11.25" customHeight="1" x14ac:dyDescent="0.2">
      <c r="B18" s="618" t="s">
        <v>257</v>
      </c>
      <c r="C18" s="619"/>
      <c r="D18" s="619"/>
      <c r="E18" s="619"/>
      <c r="F18" s="619"/>
      <c r="G18" s="619"/>
      <c r="H18" s="619"/>
      <c r="I18" s="619"/>
      <c r="J18" s="619"/>
      <c r="K18" s="619"/>
      <c r="L18" s="619"/>
      <c r="M18" s="619"/>
      <c r="N18" s="619"/>
      <c r="O18" s="619"/>
      <c r="P18" s="619"/>
      <c r="Q18" s="620"/>
      <c r="R18" s="621">
        <v>61516</v>
      </c>
      <c r="S18" s="622"/>
      <c r="T18" s="622"/>
      <c r="U18" s="622"/>
      <c r="V18" s="622"/>
      <c r="W18" s="622"/>
      <c r="X18" s="622"/>
      <c r="Y18" s="623"/>
      <c r="Z18" s="659">
        <v>0.2</v>
      </c>
      <c r="AA18" s="659"/>
      <c r="AB18" s="659"/>
      <c r="AC18" s="659"/>
      <c r="AD18" s="660">
        <v>61516</v>
      </c>
      <c r="AE18" s="660"/>
      <c r="AF18" s="660"/>
      <c r="AG18" s="660"/>
      <c r="AH18" s="660"/>
      <c r="AI18" s="660"/>
      <c r="AJ18" s="660"/>
      <c r="AK18" s="660"/>
      <c r="AL18" s="624">
        <v>0.3</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260</v>
      </c>
      <c r="C19" s="619"/>
      <c r="D19" s="619"/>
      <c r="E19" s="619"/>
      <c r="F19" s="619"/>
      <c r="G19" s="619"/>
      <c r="H19" s="619"/>
      <c r="I19" s="619"/>
      <c r="J19" s="619"/>
      <c r="K19" s="619"/>
      <c r="L19" s="619"/>
      <c r="M19" s="619"/>
      <c r="N19" s="619"/>
      <c r="O19" s="619"/>
      <c r="P19" s="619"/>
      <c r="Q19" s="620"/>
      <c r="R19" s="621">
        <v>254067</v>
      </c>
      <c r="S19" s="622"/>
      <c r="T19" s="622"/>
      <c r="U19" s="622"/>
      <c r="V19" s="622"/>
      <c r="W19" s="622"/>
      <c r="X19" s="622"/>
      <c r="Y19" s="623"/>
      <c r="Z19" s="659">
        <v>0.7</v>
      </c>
      <c r="AA19" s="659"/>
      <c r="AB19" s="659"/>
      <c r="AC19" s="659"/>
      <c r="AD19" s="660">
        <v>254067</v>
      </c>
      <c r="AE19" s="660"/>
      <c r="AF19" s="660"/>
      <c r="AG19" s="660"/>
      <c r="AH19" s="660"/>
      <c r="AI19" s="660"/>
      <c r="AJ19" s="660"/>
      <c r="AK19" s="660"/>
      <c r="AL19" s="624">
        <v>1.3</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174157</v>
      </c>
      <c r="BH19" s="622"/>
      <c r="BI19" s="622"/>
      <c r="BJ19" s="622"/>
      <c r="BK19" s="622"/>
      <c r="BL19" s="622"/>
      <c r="BM19" s="622"/>
      <c r="BN19" s="623"/>
      <c r="BO19" s="659">
        <v>2.5</v>
      </c>
      <c r="BP19" s="659"/>
      <c r="BQ19" s="659"/>
      <c r="BR19" s="659"/>
      <c r="BS19" s="660" t="s">
        <v>122</v>
      </c>
      <c r="BT19" s="660"/>
      <c r="BU19" s="660"/>
      <c r="BV19" s="660"/>
      <c r="BW19" s="660"/>
      <c r="BX19" s="660"/>
      <c r="BY19" s="660"/>
      <c r="BZ19" s="660"/>
      <c r="CA19" s="660"/>
      <c r="CB19" s="695"/>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96" t="s">
        <v>263</v>
      </c>
      <c r="C20" s="697"/>
      <c r="D20" s="697"/>
      <c r="E20" s="697"/>
      <c r="F20" s="697"/>
      <c r="G20" s="697"/>
      <c r="H20" s="697"/>
      <c r="I20" s="697"/>
      <c r="J20" s="697"/>
      <c r="K20" s="697"/>
      <c r="L20" s="697"/>
      <c r="M20" s="697"/>
      <c r="N20" s="697"/>
      <c r="O20" s="697"/>
      <c r="P20" s="697"/>
      <c r="Q20" s="698"/>
      <c r="R20" s="621">
        <v>4071</v>
      </c>
      <c r="S20" s="622"/>
      <c r="T20" s="622"/>
      <c r="U20" s="622"/>
      <c r="V20" s="622"/>
      <c r="W20" s="622"/>
      <c r="X20" s="622"/>
      <c r="Y20" s="623"/>
      <c r="Z20" s="659">
        <v>0</v>
      </c>
      <c r="AA20" s="659"/>
      <c r="AB20" s="659"/>
      <c r="AC20" s="659"/>
      <c r="AD20" s="660">
        <v>4071</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174157</v>
      </c>
      <c r="BH20" s="622"/>
      <c r="BI20" s="622"/>
      <c r="BJ20" s="622"/>
      <c r="BK20" s="622"/>
      <c r="BL20" s="622"/>
      <c r="BM20" s="622"/>
      <c r="BN20" s="623"/>
      <c r="BO20" s="659">
        <v>2.5</v>
      </c>
      <c r="BP20" s="659"/>
      <c r="BQ20" s="659"/>
      <c r="BR20" s="659"/>
      <c r="BS20" s="660" t="s">
        <v>122</v>
      </c>
      <c r="BT20" s="660"/>
      <c r="BU20" s="660"/>
      <c r="BV20" s="660"/>
      <c r="BW20" s="660"/>
      <c r="BX20" s="660"/>
      <c r="BY20" s="660"/>
      <c r="BZ20" s="660"/>
      <c r="CA20" s="660"/>
      <c r="CB20" s="695"/>
      <c r="CD20" s="618" t="s">
        <v>265</v>
      </c>
      <c r="CE20" s="619"/>
      <c r="CF20" s="619"/>
      <c r="CG20" s="619"/>
      <c r="CH20" s="619"/>
      <c r="CI20" s="619"/>
      <c r="CJ20" s="619"/>
      <c r="CK20" s="619"/>
      <c r="CL20" s="619"/>
      <c r="CM20" s="619"/>
      <c r="CN20" s="619"/>
      <c r="CO20" s="619"/>
      <c r="CP20" s="619"/>
      <c r="CQ20" s="620"/>
      <c r="CR20" s="621">
        <v>36428206</v>
      </c>
      <c r="CS20" s="622"/>
      <c r="CT20" s="622"/>
      <c r="CU20" s="622"/>
      <c r="CV20" s="622"/>
      <c r="CW20" s="622"/>
      <c r="CX20" s="622"/>
      <c r="CY20" s="623"/>
      <c r="CZ20" s="659">
        <v>100</v>
      </c>
      <c r="DA20" s="659"/>
      <c r="DB20" s="659"/>
      <c r="DC20" s="659"/>
      <c r="DD20" s="627">
        <v>4841011</v>
      </c>
      <c r="DE20" s="622"/>
      <c r="DF20" s="622"/>
      <c r="DG20" s="622"/>
      <c r="DH20" s="622"/>
      <c r="DI20" s="622"/>
      <c r="DJ20" s="622"/>
      <c r="DK20" s="622"/>
      <c r="DL20" s="622"/>
      <c r="DM20" s="622"/>
      <c r="DN20" s="622"/>
      <c r="DO20" s="622"/>
      <c r="DP20" s="623"/>
      <c r="DQ20" s="627">
        <v>23895438</v>
      </c>
      <c r="DR20" s="622"/>
      <c r="DS20" s="622"/>
      <c r="DT20" s="622"/>
      <c r="DU20" s="622"/>
      <c r="DV20" s="622"/>
      <c r="DW20" s="622"/>
      <c r="DX20" s="622"/>
      <c r="DY20" s="622"/>
      <c r="DZ20" s="622"/>
      <c r="EA20" s="622"/>
      <c r="EB20" s="622"/>
      <c r="EC20" s="658"/>
    </row>
    <row r="21" spans="2:133" ht="11.25" customHeight="1" x14ac:dyDescent="0.2">
      <c r="B21" s="618" t="s">
        <v>266</v>
      </c>
      <c r="C21" s="619"/>
      <c r="D21" s="619"/>
      <c r="E21" s="619"/>
      <c r="F21" s="619"/>
      <c r="G21" s="619"/>
      <c r="H21" s="619"/>
      <c r="I21" s="619"/>
      <c r="J21" s="619"/>
      <c r="K21" s="619"/>
      <c r="L21" s="619"/>
      <c r="M21" s="619"/>
      <c r="N21" s="619"/>
      <c r="O21" s="619"/>
      <c r="P21" s="619"/>
      <c r="Q21" s="620"/>
      <c r="R21" s="621">
        <v>10545826</v>
      </c>
      <c r="S21" s="622"/>
      <c r="T21" s="622"/>
      <c r="U21" s="622"/>
      <c r="V21" s="622"/>
      <c r="W21" s="622"/>
      <c r="X21" s="622"/>
      <c r="Y21" s="623"/>
      <c r="Z21" s="659">
        <v>27.9</v>
      </c>
      <c r="AA21" s="659"/>
      <c r="AB21" s="659"/>
      <c r="AC21" s="659"/>
      <c r="AD21" s="660">
        <v>9533515</v>
      </c>
      <c r="AE21" s="660"/>
      <c r="AF21" s="660"/>
      <c r="AG21" s="660"/>
      <c r="AH21" s="660"/>
      <c r="AI21" s="660"/>
      <c r="AJ21" s="660"/>
      <c r="AK21" s="660"/>
      <c r="AL21" s="624">
        <v>50.5</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v>11064</v>
      </c>
      <c r="BH21" s="622"/>
      <c r="BI21" s="622"/>
      <c r="BJ21" s="622"/>
      <c r="BK21" s="622"/>
      <c r="BL21" s="622"/>
      <c r="BM21" s="622"/>
      <c r="BN21" s="623"/>
      <c r="BO21" s="659">
        <v>0.2</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268</v>
      </c>
      <c r="C22" s="619"/>
      <c r="D22" s="619"/>
      <c r="E22" s="619"/>
      <c r="F22" s="619"/>
      <c r="G22" s="619"/>
      <c r="H22" s="619"/>
      <c r="I22" s="619"/>
      <c r="J22" s="619"/>
      <c r="K22" s="619"/>
      <c r="L22" s="619"/>
      <c r="M22" s="619"/>
      <c r="N22" s="619"/>
      <c r="O22" s="619"/>
      <c r="P22" s="619"/>
      <c r="Q22" s="620"/>
      <c r="R22" s="621">
        <v>9533515</v>
      </c>
      <c r="S22" s="622"/>
      <c r="T22" s="622"/>
      <c r="U22" s="622"/>
      <c r="V22" s="622"/>
      <c r="W22" s="622"/>
      <c r="X22" s="622"/>
      <c r="Y22" s="623"/>
      <c r="Z22" s="659">
        <v>25.2</v>
      </c>
      <c r="AA22" s="659"/>
      <c r="AB22" s="659"/>
      <c r="AC22" s="659"/>
      <c r="AD22" s="660">
        <v>9533515</v>
      </c>
      <c r="AE22" s="660"/>
      <c r="AF22" s="660"/>
      <c r="AG22" s="660"/>
      <c r="AH22" s="660"/>
      <c r="AI22" s="660"/>
      <c r="AJ22" s="660"/>
      <c r="AK22" s="660"/>
      <c r="AL22" s="624">
        <v>50.5</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9" t="s">
        <v>270</v>
      </c>
      <c r="CE22" s="680"/>
      <c r="CF22" s="680"/>
      <c r="CG22" s="680"/>
      <c r="CH22" s="680"/>
      <c r="CI22" s="680"/>
      <c r="CJ22" s="680"/>
      <c r="CK22" s="680"/>
      <c r="CL22" s="680"/>
      <c r="CM22" s="680"/>
      <c r="CN22" s="680"/>
      <c r="CO22" s="680"/>
      <c r="CP22" s="680"/>
      <c r="CQ22" s="680"/>
      <c r="CR22" s="680"/>
      <c r="CS22" s="680"/>
      <c r="CT22" s="680"/>
      <c r="CU22" s="680"/>
      <c r="CV22" s="680"/>
      <c r="CW22" s="680"/>
      <c r="CX22" s="680"/>
      <c r="CY22" s="680"/>
      <c r="CZ22" s="680"/>
      <c r="DA22" s="680"/>
      <c r="DB22" s="680"/>
      <c r="DC22" s="680"/>
      <c r="DD22" s="680"/>
      <c r="DE22" s="680"/>
      <c r="DF22" s="680"/>
      <c r="DG22" s="680"/>
      <c r="DH22" s="680"/>
      <c r="DI22" s="680"/>
      <c r="DJ22" s="680"/>
      <c r="DK22" s="680"/>
      <c r="DL22" s="680"/>
      <c r="DM22" s="680"/>
      <c r="DN22" s="680"/>
      <c r="DO22" s="680"/>
      <c r="DP22" s="680"/>
      <c r="DQ22" s="680"/>
      <c r="DR22" s="680"/>
      <c r="DS22" s="680"/>
      <c r="DT22" s="680"/>
      <c r="DU22" s="680"/>
      <c r="DV22" s="680"/>
      <c r="DW22" s="680"/>
      <c r="DX22" s="680"/>
      <c r="DY22" s="680"/>
      <c r="DZ22" s="680"/>
      <c r="EA22" s="680"/>
      <c r="EB22" s="680"/>
      <c r="EC22" s="681"/>
    </row>
    <row r="23" spans="2:133" ht="11.25" customHeight="1" x14ac:dyDescent="0.2">
      <c r="B23" s="618" t="s">
        <v>271</v>
      </c>
      <c r="C23" s="619"/>
      <c r="D23" s="619"/>
      <c r="E23" s="619"/>
      <c r="F23" s="619"/>
      <c r="G23" s="619"/>
      <c r="H23" s="619"/>
      <c r="I23" s="619"/>
      <c r="J23" s="619"/>
      <c r="K23" s="619"/>
      <c r="L23" s="619"/>
      <c r="M23" s="619"/>
      <c r="N23" s="619"/>
      <c r="O23" s="619"/>
      <c r="P23" s="619"/>
      <c r="Q23" s="620"/>
      <c r="R23" s="621">
        <v>1012311</v>
      </c>
      <c r="S23" s="622"/>
      <c r="T23" s="622"/>
      <c r="U23" s="622"/>
      <c r="V23" s="622"/>
      <c r="W23" s="622"/>
      <c r="X23" s="622"/>
      <c r="Y23" s="623"/>
      <c r="Z23" s="659">
        <v>2.7</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v>163093</v>
      </c>
      <c r="BH23" s="622"/>
      <c r="BI23" s="622"/>
      <c r="BJ23" s="622"/>
      <c r="BK23" s="622"/>
      <c r="BL23" s="622"/>
      <c r="BM23" s="622"/>
      <c r="BN23" s="623"/>
      <c r="BO23" s="659">
        <v>2.2999999999999998</v>
      </c>
      <c r="BP23" s="659"/>
      <c r="BQ23" s="659"/>
      <c r="BR23" s="659"/>
      <c r="BS23" s="660" t="s">
        <v>122</v>
      </c>
      <c r="BT23" s="660"/>
      <c r="BU23" s="660"/>
      <c r="BV23" s="660"/>
      <c r="BW23" s="660"/>
      <c r="BX23" s="660"/>
      <c r="BY23" s="660"/>
      <c r="BZ23" s="660"/>
      <c r="CA23" s="660"/>
      <c r="CB23" s="695"/>
      <c r="CD23" s="679" t="s">
        <v>212</v>
      </c>
      <c r="CE23" s="680"/>
      <c r="CF23" s="680"/>
      <c r="CG23" s="680"/>
      <c r="CH23" s="680"/>
      <c r="CI23" s="680"/>
      <c r="CJ23" s="680"/>
      <c r="CK23" s="680"/>
      <c r="CL23" s="680"/>
      <c r="CM23" s="680"/>
      <c r="CN23" s="680"/>
      <c r="CO23" s="680"/>
      <c r="CP23" s="680"/>
      <c r="CQ23" s="681"/>
      <c r="CR23" s="679" t="s">
        <v>273</v>
      </c>
      <c r="CS23" s="680"/>
      <c r="CT23" s="680"/>
      <c r="CU23" s="680"/>
      <c r="CV23" s="680"/>
      <c r="CW23" s="680"/>
      <c r="CX23" s="680"/>
      <c r="CY23" s="681"/>
      <c r="CZ23" s="679" t="s">
        <v>274</v>
      </c>
      <c r="DA23" s="680"/>
      <c r="DB23" s="680"/>
      <c r="DC23" s="681"/>
      <c r="DD23" s="679" t="s">
        <v>275</v>
      </c>
      <c r="DE23" s="680"/>
      <c r="DF23" s="680"/>
      <c r="DG23" s="680"/>
      <c r="DH23" s="680"/>
      <c r="DI23" s="680"/>
      <c r="DJ23" s="680"/>
      <c r="DK23" s="681"/>
      <c r="DL23" s="711" t="s">
        <v>276</v>
      </c>
      <c r="DM23" s="712"/>
      <c r="DN23" s="712"/>
      <c r="DO23" s="712"/>
      <c r="DP23" s="712"/>
      <c r="DQ23" s="712"/>
      <c r="DR23" s="712"/>
      <c r="DS23" s="712"/>
      <c r="DT23" s="712"/>
      <c r="DU23" s="712"/>
      <c r="DV23" s="713"/>
      <c r="DW23" s="679" t="s">
        <v>277</v>
      </c>
      <c r="DX23" s="680"/>
      <c r="DY23" s="680"/>
      <c r="DZ23" s="680"/>
      <c r="EA23" s="680"/>
      <c r="EB23" s="680"/>
      <c r="EC23" s="681"/>
    </row>
    <row r="24" spans="2:133" ht="11.25" customHeight="1" x14ac:dyDescent="0.2">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6" t="s">
        <v>280</v>
      </c>
      <c r="CE24" s="677"/>
      <c r="CF24" s="677"/>
      <c r="CG24" s="677"/>
      <c r="CH24" s="677"/>
      <c r="CI24" s="677"/>
      <c r="CJ24" s="677"/>
      <c r="CK24" s="677"/>
      <c r="CL24" s="677"/>
      <c r="CM24" s="677"/>
      <c r="CN24" s="677"/>
      <c r="CO24" s="677"/>
      <c r="CP24" s="677"/>
      <c r="CQ24" s="678"/>
      <c r="CR24" s="673">
        <v>17075028</v>
      </c>
      <c r="CS24" s="674"/>
      <c r="CT24" s="674"/>
      <c r="CU24" s="674"/>
      <c r="CV24" s="674"/>
      <c r="CW24" s="674"/>
      <c r="CX24" s="674"/>
      <c r="CY24" s="702"/>
      <c r="CZ24" s="703">
        <v>46.9</v>
      </c>
      <c r="DA24" s="685"/>
      <c r="DB24" s="685"/>
      <c r="DC24" s="705"/>
      <c r="DD24" s="701">
        <v>11057709</v>
      </c>
      <c r="DE24" s="674"/>
      <c r="DF24" s="674"/>
      <c r="DG24" s="674"/>
      <c r="DH24" s="674"/>
      <c r="DI24" s="674"/>
      <c r="DJ24" s="674"/>
      <c r="DK24" s="702"/>
      <c r="DL24" s="701">
        <v>9931049</v>
      </c>
      <c r="DM24" s="674"/>
      <c r="DN24" s="674"/>
      <c r="DO24" s="674"/>
      <c r="DP24" s="674"/>
      <c r="DQ24" s="674"/>
      <c r="DR24" s="674"/>
      <c r="DS24" s="674"/>
      <c r="DT24" s="674"/>
      <c r="DU24" s="674"/>
      <c r="DV24" s="702"/>
      <c r="DW24" s="703">
        <v>52.5</v>
      </c>
      <c r="DX24" s="685"/>
      <c r="DY24" s="685"/>
      <c r="DZ24" s="685"/>
      <c r="EA24" s="685"/>
      <c r="EB24" s="685"/>
      <c r="EC24" s="704"/>
    </row>
    <row r="25" spans="2:133" ht="11.25" customHeight="1" x14ac:dyDescent="0.2">
      <c r="B25" s="618" t="s">
        <v>281</v>
      </c>
      <c r="C25" s="619"/>
      <c r="D25" s="619"/>
      <c r="E25" s="619"/>
      <c r="F25" s="619"/>
      <c r="G25" s="619"/>
      <c r="H25" s="619"/>
      <c r="I25" s="619"/>
      <c r="J25" s="619"/>
      <c r="K25" s="619"/>
      <c r="L25" s="619"/>
      <c r="M25" s="619"/>
      <c r="N25" s="619"/>
      <c r="O25" s="619"/>
      <c r="P25" s="619"/>
      <c r="Q25" s="620"/>
      <c r="R25" s="621">
        <v>20031252</v>
      </c>
      <c r="S25" s="622"/>
      <c r="T25" s="622"/>
      <c r="U25" s="622"/>
      <c r="V25" s="622"/>
      <c r="W25" s="622"/>
      <c r="X25" s="622"/>
      <c r="Y25" s="623"/>
      <c r="Z25" s="659">
        <v>52.9</v>
      </c>
      <c r="AA25" s="659"/>
      <c r="AB25" s="659"/>
      <c r="AC25" s="659"/>
      <c r="AD25" s="660">
        <v>18855848</v>
      </c>
      <c r="AE25" s="660"/>
      <c r="AF25" s="660"/>
      <c r="AG25" s="660"/>
      <c r="AH25" s="660"/>
      <c r="AI25" s="660"/>
      <c r="AJ25" s="660"/>
      <c r="AK25" s="660"/>
      <c r="AL25" s="624">
        <v>99.9</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283</v>
      </c>
      <c r="CE25" s="619"/>
      <c r="CF25" s="619"/>
      <c r="CG25" s="619"/>
      <c r="CH25" s="619"/>
      <c r="CI25" s="619"/>
      <c r="CJ25" s="619"/>
      <c r="CK25" s="619"/>
      <c r="CL25" s="619"/>
      <c r="CM25" s="619"/>
      <c r="CN25" s="619"/>
      <c r="CO25" s="619"/>
      <c r="CP25" s="619"/>
      <c r="CQ25" s="620"/>
      <c r="CR25" s="621">
        <v>4675745</v>
      </c>
      <c r="CS25" s="634"/>
      <c r="CT25" s="634"/>
      <c r="CU25" s="634"/>
      <c r="CV25" s="634"/>
      <c r="CW25" s="634"/>
      <c r="CX25" s="634"/>
      <c r="CY25" s="635"/>
      <c r="CZ25" s="624">
        <v>12.8</v>
      </c>
      <c r="DA25" s="636"/>
      <c r="DB25" s="636"/>
      <c r="DC25" s="637"/>
      <c r="DD25" s="627">
        <v>4296671</v>
      </c>
      <c r="DE25" s="634"/>
      <c r="DF25" s="634"/>
      <c r="DG25" s="634"/>
      <c r="DH25" s="634"/>
      <c r="DI25" s="634"/>
      <c r="DJ25" s="634"/>
      <c r="DK25" s="635"/>
      <c r="DL25" s="627">
        <v>4074614</v>
      </c>
      <c r="DM25" s="634"/>
      <c r="DN25" s="634"/>
      <c r="DO25" s="634"/>
      <c r="DP25" s="634"/>
      <c r="DQ25" s="634"/>
      <c r="DR25" s="634"/>
      <c r="DS25" s="634"/>
      <c r="DT25" s="634"/>
      <c r="DU25" s="634"/>
      <c r="DV25" s="635"/>
      <c r="DW25" s="624">
        <v>21.5</v>
      </c>
      <c r="DX25" s="636"/>
      <c r="DY25" s="636"/>
      <c r="DZ25" s="636"/>
      <c r="EA25" s="636"/>
      <c r="EB25" s="636"/>
      <c r="EC25" s="648"/>
    </row>
    <row r="26" spans="2:133" ht="11.25" customHeight="1" x14ac:dyDescent="0.2">
      <c r="B26" s="618" t="s">
        <v>284</v>
      </c>
      <c r="C26" s="619"/>
      <c r="D26" s="619"/>
      <c r="E26" s="619"/>
      <c r="F26" s="619"/>
      <c r="G26" s="619"/>
      <c r="H26" s="619"/>
      <c r="I26" s="619"/>
      <c r="J26" s="619"/>
      <c r="K26" s="619"/>
      <c r="L26" s="619"/>
      <c r="M26" s="619"/>
      <c r="N26" s="619"/>
      <c r="O26" s="619"/>
      <c r="P26" s="619"/>
      <c r="Q26" s="620"/>
      <c r="R26" s="621">
        <v>5181</v>
      </c>
      <c r="S26" s="622"/>
      <c r="T26" s="622"/>
      <c r="U26" s="622"/>
      <c r="V26" s="622"/>
      <c r="W26" s="622"/>
      <c r="X26" s="622"/>
      <c r="Y26" s="623"/>
      <c r="Z26" s="659">
        <v>0</v>
      </c>
      <c r="AA26" s="659"/>
      <c r="AB26" s="659"/>
      <c r="AC26" s="659"/>
      <c r="AD26" s="660">
        <v>5181</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286</v>
      </c>
      <c r="CE26" s="619"/>
      <c r="CF26" s="619"/>
      <c r="CG26" s="619"/>
      <c r="CH26" s="619"/>
      <c r="CI26" s="619"/>
      <c r="CJ26" s="619"/>
      <c r="CK26" s="619"/>
      <c r="CL26" s="619"/>
      <c r="CM26" s="619"/>
      <c r="CN26" s="619"/>
      <c r="CO26" s="619"/>
      <c r="CP26" s="619"/>
      <c r="CQ26" s="620"/>
      <c r="CR26" s="621">
        <v>2751863</v>
      </c>
      <c r="CS26" s="622"/>
      <c r="CT26" s="622"/>
      <c r="CU26" s="622"/>
      <c r="CV26" s="622"/>
      <c r="CW26" s="622"/>
      <c r="CX26" s="622"/>
      <c r="CY26" s="623"/>
      <c r="CZ26" s="624">
        <v>7.6</v>
      </c>
      <c r="DA26" s="636"/>
      <c r="DB26" s="636"/>
      <c r="DC26" s="637"/>
      <c r="DD26" s="627">
        <v>2522047</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287</v>
      </c>
      <c r="C27" s="619"/>
      <c r="D27" s="619"/>
      <c r="E27" s="619"/>
      <c r="F27" s="619"/>
      <c r="G27" s="619"/>
      <c r="H27" s="619"/>
      <c r="I27" s="619"/>
      <c r="J27" s="619"/>
      <c r="K27" s="619"/>
      <c r="L27" s="619"/>
      <c r="M27" s="619"/>
      <c r="N27" s="619"/>
      <c r="O27" s="619"/>
      <c r="P27" s="619"/>
      <c r="Q27" s="620"/>
      <c r="R27" s="621">
        <v>155844</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6987791</v>
      </c>
      <c r="BH27" s="622"/>
      <c r="BI27" s="622"/>
      <c r="BJ27" s="622"/>
      <c r="BK27" s="622"/>
      <c r="BL27" s="622"/>
      <c r="BM27" s="622"/>
      <c r="BN27" s="623"/>
      <c r="BO27" s="659">
        <v>100</v>
      </c>
      <c r="BP27" s="659"/>
      <c r="BQ27" s="659"/>
      <c r="BR27" s="659"/>
      <c r="BS27" s="660">
        <v>94892</v>
      </c>
      <c r="BT27" s="660"/>
      <c r="BU27" s="660"/>
      <c r="BV27" s="660"/>
      <c r="BW27" s="660"/>
      <c r="BX27" s="660"/>
      <c r="BY27" s="660"/>
      <c r="BZ27" s="660"/>
      <c r="CA27" s="660"/>
      <c r="CB27" s="695"/>
      <c r="CD27" s="618" t="s">
        <v>289</v>
      </c>
      <c r="CE27" s="619"/>
      <c r="CF27" s="619"/>
      <c r="CG27" s="619"/>
      <c r="CH27" s="619"/>
      <c r="CI27" s="619"/>
      <c r="CJ27" s="619"/>
      <c r="CK27" s="619"/>
      <c r="CL27" s="619"/>
      <c r="CM27" s="619"/>
      <c r="CN27" s="619"/>
      <c r="CO27" s="619"/>
      <c r="CP27" s="619"/>
      <c r="CQ27" s="620"/>
      <c r="CR27" s="621">
        <v>8854944</v>
      </c>
      <c r="CS27" s="634"/>
      <c r="CT27" s="634"/>
      <c r="CU27" s="634"/>
      <c r="CV27" s="634"/>
      <c r="CW27" s="634"/>
      <c r="CX27" s="634"/>
      <c r="CY27" s="635"/>
      <c r="CZ27" s="624">
        <v>24.3</v>
      </c>
      <c r="DA27" s="636"/>
      <c r="DB27" s="636"/>
      <c r="DC27" s="637"/>
      <c r="DD27" s="627">
        <v>3232407</v>
      </c>
      <c r="DE27" s="634"/>
      <c r="DF27" s="634"/>
      <c r="DG27" s="634"/>
      <c r="DH27" s="634"/>
      <c r="DI27" s="634"/>
      <c r="DJ27" s="634"/>
      <c r="DK27" s="635"/>
      <c r="DL27" s="627">
        <v>2327804</v>
      </c>
      <c r="DM27" s="634"/>
      <c r="DN27" s="634"/>
      <c r="DO27" s="634"/>
      <c r="DP27" s="634"/>
      <c r="DQ27" s="634"/>
      <c r="DR27" s="634"/>
      <c r="DS27" s="634"/>
      <c r="DT27" s="634"/>
      <c r="DU27" s="634"/>
      <c r="DV27" s="635"/>
      <c r="DW27" s="624">
        <v>12.3</v>
      </c>
      <c r="DX27" s="636"/>
      <c r="DY27" s="636"/>
      <c r="DZ27" s="636"/>
      <c r="EA27" s="636"/>
      <c r="EB27" s="636"/>
      <c r="EC27" s="648"/>
    </row>
    <row r="28" spans="2:133" ht="11.25" customHeight="1" x14ac:dyDescent="0.2">
      <c r="B28" s="618" t="s">
        <v>290</v>
      </c>
      <c r="C28" s="619"/>
      <c r="D28" s="619"/>
      <c r="E28" s="619"/>
      <c r="F28" s="619"/>
      <c r="G28" s="619"/>
      <c r="H28" s="619"/>
      <c r="I28" s="619"/>
      <c r="J28" s="619"/>
      <c r="K28" s="619"/>
      <c r="L28" s="619"/>
      <c r="M28" s="619"/>
      <c r="N28" s="619"/>
      <c r="O28" s="619"/>
      <c r="P28" s="619"/>
      <c r="Q28" s="620"/>
      <c r="R28" s="621">
        <v>214527</v>
      </c>
      <c r="S28" s="622"/>
      <c r="T28" s="622"/>
      <c r="U28" s="622"/>
      <c r="V28" s="622"/>
      <c r="W28" s="622"/>
      <c r="X28" s="622"/>
      <c r="Y28" s="623"/>
      <c r="Z28" s="659">
        <v>0.6</v>
      </c>
      <c r="AA28" s="659"/>
      <c r="AB28" s="659"/>
      <c r="AC28" s="659"/>
      <c r="AD28" s="660">
        <v>12045</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3544339</v>
      </c>
      <c r="CS28" s="622"/>
      <c r="CT28" s="622"/>
      <c r="CU28" s="622"/>
      <c r="CV28" s="622"/>
      <c r="CW28" s="622"/>
      <c r="CX28" s="622"/>
      <c r="CY28" s="623"/>
      <c r="CZ28" s="624">
        <v>9.6999999999999993</v>
      </c>
      <c r="DA28" s="636"/>
      <c r="DB28" s="636"/>
      <c r="DC28" s="637"/>
      <c r="DD28" s="627">
        <v>3528631</v>
      </c>
      <c r="DE28" s="622"/>
      <c r="DF28" s="622"/>
      <c r="DG28" s="622"/>
      <c r="DH28" s="622"/>
      <c r="DI28" s="622"/>
      <c r="DJ28" s="622"/>
      <c r="DK28" s="623"/>
      <c r="DL28" s="627">
        <v>3528631</v>
      </c>
      <c r="DM28" s="622"/>
      <c r="DN28" s="622"/>
      <c r="DO28" s="622"/>
      <c r="DP28" s="622"/>
      <c r="DQ28" s="622"/>
      <c r="DR28" s="622"/>
      <c r="DS28" s="622"/>
      <c r="DT28" s="622"/>
      <c r="DU28" s="622"/>
      <c r="DV28" s="623"/>
      <c r="DW28" s="624">
        <v>18.600000000000001</v>
      </c>
      <c r="DX28" s="636"/>
      <c r="DY28" s="636"/>
      <c r="DZ28" s="636"/>
      <c r="EA28" s="636"/>
      <c r="EB28" s="636"/>
      <c r="EC28" s="648"/>
    </row>
    <row r="29" spans="2:133" ht="11.25" customHeight="1" x14ac:dyDescent="0.2">
      <c r="B29" s="618" t="s">
        <v>292</v>
      </c>
      <c r="C29" s="619"/>
      <c r="D29" s="619"/>
      <c r="E29" s="619"/>
      <c r="F29" s="619"/>
      <c r="G29" s="619"/>
      <c r="H29" s="619"/>
      <c r="I29" s="619"/>
      <c r="J29" s="619"/>
      <c r="K29" s="619"/>
      <c r="L29" s="619"/>
      <c r="M29" s="619"/>
      <c r="N29" s="619"/>
      <c r="O29" s="619"/>
      <c r="P29" s="619"/>
      <c r="Q29" s="620"/>
      <c r="R29" s="621">
        <v>109692</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293</v>
      </c>
      <c r="CE29" s="641"/>
      <c r="CF29" s="618" t="s">
        <v>66</v>
      </c>
      <c r="CG29" s="619"/>
      <c r="CH29" s="619"/>
      <c r="CI29" s="619"/>
      <c r="CJ29" s="619"/>
      <c r="CK29" s="619"/>
      <c r="CL29" s="619"/>
      <c r="CM29" s="619"/>
      <c r="CN29" s="619"/>
      <c r="CO29" s="619"/>
      <c r="CP29" s="619"/>
      <c r="CQ29" s="620"/>
      <c r="CR29" s="621">
        <v>3544045</v>
      </c>
      <c r="CS29" s="634"/>
      <c r="CT29" s="634"/>
      <c r="CU29" s="634"/>
      <c r="CV29" s="634"/>
      <c r="CW29" s="634"/>
      <c r="CX29" s="634"/>
      <c r="CY29" s="635"/>
      <c r="CZ29" s="624">
        <v>9.6999999999999993</v>
      </c>
      <c r="DA29" s="636"/>
      <c r="DB29" s="636"/>
      <c r="DC29" s="637"/>
      <c r="DD29" s="627">
        <v>3528337</v>
      </c>
      <c r="DE29" s="634"/>
      <c r="DF29" s="634"/>
      <c r="DG29" s="634"/>
      <c r="DH29" s="634"/>
      <c r="DI29" s="634"/>
      <c r="DJ29" s="634"/>
      <c r="DK29" s="635"/>
      <c r="DL29" s="627">
        <v>3528337</v>
      </c>
      <c r="DM29" s="634"/>
      <c r="DN29" s="634"/>
      <c r="DO29" s="634"/>
      <c r="DP29" s="634"/>
      <c r="DQ29" s="634"/>
      <c r="DR29" s="634"/>
      <c r="DS29" s="634"/>
      <c r="DT29" s="634"/>
      <c r="DU29" s="634"/>
      <c r="DV29" s="635"/>
      <c r="DW29" s="624">
        <v>18.600000000000001</v>
      </c>
      <c r="DX29" s="636"/>
      <c r="DY29" s="636"/>
      <c r="DZ29" s="636"/>
      <c r="EA29" s="636"/>
      <c r="EB29" s="636"/>
      <c r="EC29" s="648"/>
    </row>
    <row r="30" spans="2:133" ht="11.25" customHeight="1" x14ac:dyDescent="0.2">
      <c r="B30" s="618" t="s">
        <v>294</v>
      </c>
      <c r="C30" s="619"/>
      <c r="D30" s="619"/>
      <c r="E30" s="619"/>
      <c r="F30" s="619"/>
      <c r="G30" s="619"/>
      <c r="H30" s="619"/>
      <c r="I30" s="619"/>
      <c r="J30" s="619"/>
      <c r="K30" s="619"/>
      <c r="L30" s="619"/>
      <c r="M30" s="619"/>
      <c r="N30" s="619"/>
      <c r="O30" s="619"/>
      <c r="P30" s="619"/>
      <c r="Q30" s="620"/>
      <c r="R30" s="621">
        <v>6724815</v>
      </c>
      <c r="S30" s="622"/>
      <c r="T30" s="622"/>
      <c r="U30" s="622"/>
      <c r="V30" s="622"/>
      <c r="W30" s="622"/>
      <c r="X30" s="622"/>
      <c r="Y30" s="623"/>
      <c r="Z30" s="659">
        <v>17.8</v>
      </c>
      <c r="AA30" s="659"/>
      <c r="AB30" s="659"/>
      <c r="AC30" s="659"/>
      <c r="AD30" s="660" t="s">
        <v>122</v>
      </c>
      <c r="AE30" s="660"/>
      <c r="AF30" s="660"/>
      <c r="AG30" s="660"/>
      <c r="AH30" s="660"/>
      <c r="AI30" s="660"/>
      <c r="AJ30" s="660"/>
      <c r="AK30" s="660"/>
      <c r="AL30" s="624" t="s">
        <v>122</v>
      </c>
      <c r="AM30" s="625"/>
      <c r="AN30" s="625"/>
      <c r="AO30" s="661"/>
      <c r="AP30" s="679" t="s">
        <v>212</v>
      </c>
      <c r="AQ30" s="680"/>
      <c r="AR30" s="680"/>
      <c r="AS30" s="680"/>
      <c r="AT30" s="680"/>
      <c r="AU30" s="680"/>
      <c r="AV30" s="680"/>
      <c r="AW30" s="680"/>
      <c r="AX30" s="680"/>
      <c r="AY30" s="680"/>
      <c r="AZ30" s="680"/>
      <c r="BA30" s="680"/>
      <c r="BB30" s="680"/>
      <c r="BC30" s="680"/>
      <c r="BD30" s="680"/>
      <c r="BE30" s="680"/>
      <c r="BF30" s="681"/>
      <c r="BG30" s="679" t="s">
        <v>295</v>
      </c>
      <c r="BH30" s="693"/>
      <c r="BI30" s="693"/>
      <c r="BJ30" s="693"/>
      <c r="BK30" s="693"/>
      <c r="BL30" s="693"/>
      <c r="BM30" s="693"/>
      <c r="BN30" s="693"/>
      <c r="BO30" s="693"/>
      <c r="BP30" s="693"/>
      <c r="BQ30" s="694"/>
      <c r="BR30" s="679" t="s">
        <v>296</v>
      </c>
      <c r="BS30" s="693"/>
      <c r="BT30" s="693"/>
      <c r="BU30" s="693"/>
      <c r="BV30" s="693"/>
      <c r="BW30" s="693"/>
      <c r="BX30" s="693"/>
      <c r="BY30" s="693"/>
      <c r="BZ30" s="693"/>
      <c r="CA30" s="693"/>
      <c r="CB30" s="694"/>
      <c r="CD30" s="642"/>
      <c r="CE30" s="643"/>
      <c r="CF30" s="618" t="s">
        <v>297</v>
      </c>
      <c r="CG30" s="619"/>
      <c r="CH30" s="619"/>
      <c r="CI30" s="619"/>
      <c r="CJ30" s="619"/>
      <c r="CK30" s="619"/>
      <c r="CL30" s="619"/>
      <c r="CM30" s="619"/>
      <c r="CN30" s="619"/>
      <c r="CO30" s="619"/>
      <c r="CP30" s="619"/>
      <c r="CQ30" s="620"/>
      <c r="CR30" s="621">
        <v>3408469</v>
      </c>
      <c r="CS30" s="622"/>
      <c r="CT30" s="622"/>
      <c r="CU30" s="622"/>
      <c r="CV30" s="622"/>
      <c r="CW30" s="622"/>
      <c r="CX30" s="622"/>
      <c r="CY30" s="623"/>
      <c r="CZ30" s="624">
        <v>9.4</v>
      </c>
      <c r="DA30" s="636"/>
      <c r="DB30" s="636"/>
      <c r="DC30" s="637"/>
      <c r="DD30" s="627">
        <v>3393746</v>
      </c>
      <c r="DE30" s="622"/>
      <c r="DF30" s="622"/>
      <c r="DG30" s="622"/>
      <c r="DH30" s="622"/>
      <c r="DI30" s="622"/>
      <c r="DJ30" s="622"/>
      <c r="DK30" s="623"/>
      <c r="DL30" s="627">
        <v>3393746</v>
      </c>
      <c r="DM30" s="622"/>
      <c r="DN30" s="622"/>
      <c r="DO30" s="622"/>
      <c r="DP30" s="622"/>
      <c r="DQ30" s="622"/>
      <c r="DR30" s="622"/>
      <c r="DS30" s="622"/>
      <c r="DT30" s="622"/>
      <c r="DU30" s="622"/>
      <c r="DV30" s="623"/>
      <c r="DW30" s="624">
        <v>17.899999999999999</v>
      </c>
      <c r="DX30" s="636"/>
      <c r="DY30" s="636"/>
      <c r="DZ30" s="636"/>
      <c r="EA30" s="636"/>
      <c r="EB30" s="636"/>
      <c r="EC30" s="648"/>
    </row>
    <row r="31" spans="2:133" ht="11.25" customHeight="1" x14ac:dyDescent="0.2">
      <c r="B31" s="696" t="s">
        <v>298</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299</v>
      </c>
      <c r="AQ31" s="688"/>
      <c r="AR31" s="688"/>
      <c r="AS31" s="688"/>
      <c r="AT31" s="689" t="s">
        <v>300</v>
      </c>
      <c r="AU31" s="206"/>
      <c r="AV31" s="206"/>
      <c r="AW31" s="206"/>
      <c r="AX31" s="676" t="s">
        <v>178</v>
      </c>
      <c r="AY31" s="677"/>
      <c r="AZ31" s="677"/>
      <c r="BA31" s="677"/>
      <c r="BB31" s="677"/>
      <c r="BC31" s="677"/>
      <c r="BD31" s="677"/>
      <c r="BE31" s="677"/>
      <c r="BF31" s="678"/>
      <c r="BG31" s="683">
        <v>99</v>
      </c>
      <c r="BH31" s="684"/>
      <c r="BI31" s="684"/>
      <c r="BJ31" s="684"/>
      <c r="BK31" s="684"/>
      <c r="BL31" s="684"/>
      <c r="BM31" s="685">
        <v>96.1</v>
      </c>
      <c r="BN31" s="684"/>
      <c r="BO31" s="684"/>
      <c r="BP31" s="684"/>
      <c r="BQ31" s="686"/>
      <c r="BR31" s="683">
        <v>99.2</v>
      </c>
      <c r="BS31" s="684"/>
      <c r="BT31" s="684"/>
      <c r="BU31" s="684"/>
      <c r="BV31" s="684"/>
      <c r="BW31" s="684"/>
      <c r="BX31" s="685">
        <v>96.3</v>
      </c>
      <c r="BY31" s="684"/>
      <c r="BZ31" s="684"/>
      <c r="CA31" s="684"/>
      <c r="CB31" s="686"/>
      <c r="CD31" s="642"/>
      <c r="CE31" s="643"/>
      <c r="CF31" s="618" t="s">
        <v>301</v>
      </c>
      <c r="CG31" s="619"/>
      <c r="CH31" s="619"/>
      <c r="CI31" s="619"/>
      <c r="CJ31" s="619"/>
      <c r="CK31" s="619"/>
      <c r="CL31" s="619"/>
      <c r="CM31" s="619"/>
      <c r="CN31" s="619"/>
      <c r="CO31" s="619"/>
      <c r="CP31" s="619"/>
      <c r="CQ31" s="620"/>
      <c r="CR31" s="621">
        <v>135576</v>
      </c>
      <c r="CS31" s="634"/>
      <c r="CT31" s="634"/>
      <c r="CU31" s="634"/>
      <c r="CV31" s="634"/>
      <c r="CW31" s="634"/>
      <c r="CX31" s="634"/>
      <c r="CY31" s="635"/>
      <c r="CZ31" s="624">
        <v>0.4</v>
      </c>
      <c r="DA31" s="636"/>
      <c r="DB31" s="636"/>
      <c r="DC31" s="637"/>
      <c r="DD31" s="627">
        <v>134591</v>
      </c>
      <c r="DE31" s="634"/>
      <c r="DF31" s="634"/>
      <c r="DG31" s="634"/>
      <c r="DH31" s="634"/>
      <c r="DI31" s="634"/>
      <c r="DJ31" s="634"/>
      <c r="DK31" s="635"/>
      <c r="DL31" s="627">
        <v>134591</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2">
      <c r="B32" s="618" t="s">
        <v>302</v>
      </c>
      <c r="C32" s="619"/>
      <c r="D32" s="619"/>
      <c r="E32" s="619"/>
      <c r="F32" s="619"/>
      <c r="G32" s="619"/>
      <c r="H32" s="619"/>
      <c r="I32" s="619"/>
      <c r="J32" s="619"/>
      <c r="K32" s="619"/>
      <c r="L32" s="619"/>
      <c r="M32" s="619"/>
      <c r="N32" s="619"/>
      <c r="O32" s="619"/>
      <c r="P32" s="619"/>
      <c r="Q32" s="620"/>
      <c r="R32" s="621">
        <v>3305031</v>
      </c>
      <c r="S32" s="622"/>
      <c r="T32" s="622"/>
      <c r="U32" s="622"/>
      <c r="V32" s="622"/>
      <c r="W32" s="622"/>
      <c r="X32" s="622"/>
      <c r="Y32" s="623"/>
      <c r="Z32" s="659">
        <v>8.6999999999999993</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02" t="s">
        <v>303</v>
      </c>
      <c r="AX32" s="618" t="s">
        <v>304</v>
      </c>
      <c r="AY32" s="619"/>
      <c r="AZ32" s="619"/>
      <c r="BA32" s="619"/>
      <c r="BB32" s="619"/>
      <c r="BC32" s="619"/>
      <c r="BD32" s="619"/>
      <c r="BE32" s="619"/>
      <c r="BF32" s="620"/>
      <c r="BG32" s="692">
        <v>98.9</v>
      </c>
      <c r="BH32" s="634"/>
      <c r="BI32" s="634"/>
      <c r="BJ32" s="634"/>
      <c r="BK32" s="634"/>
      <c r="BL32" s="634"/>
      <c r="BM32" s="625">
        <v>95.9</v>
      </c>
      <c r="BN32" s="634"/>
      <c r="BO32" s="634"/>
      <c r="BP32" s="634"/>
      <c r="BQ32" s="657"/>
      <c r="BR32" s="692">
        <v>99.2</v>
      </c>
      <c r="BS32" s="634"/>
      <c r="BT32" s="634"/>
      <c r="BU32" s="634"/>
      <c r="BV32" s="634"/>
      <c r="BW32" s="634"/>
      <c r="BX32" s="625">
        <v>96.4</v>
      </c>
      <c r="BY32" s="634"/>
      <c r="BZ32" s="634"/>
      <c r="CA32" s="634"/>
      <c r="CB32" s="657"/>
      <c r="CD32" s="644"/>
      <c r="CE32" s="645"/>
      <c r="CF32" s="618" t="s">
        <v>305</v>
      </c>
      <c r="CG32" s="619"/>
      <c r="CH32" s="619"/>
      <c r="CI32" s="619"/>
      <c r="CJ32" s="619"/>
      <c r="CK32" s="619"/>
      <c r="CL32" s="619"/>
      <c r="CM32" s="619"/>
      <c r="CN32" s="619"/>
      <c r="CO32" s="619"/>
      <c r="CP32" s="619"/>
      <c r="CQ32" s="620"/>
      <c r="CR32" s="621">
        <v>294</v>
      </c>
      <c r="CS32" s="622"/>
      <c r="CT32" s="622"/>
      <c r="CU32" s="622"/>
      <c r="CV32" s="622"/>
      <c r="CW32" s="622"/>
      <c r="CX32" s="622"/>
      <c r="CY32" s="623"/>
      <c r="CZ32" s="624">
        <v>0</v>
      </c>
      <c r="DA32" s="636"/>
      <c r="DB32" s="636"/>
      <c r="DC32" s="637"/>
      <c r="DD32" s="627">
        <v>294</v>
      </c>
      <c r="DE32" s="622"/>
      <c r="DF32" s="622"/>
      <c r="DG32" s="622"/>
      <c r="DH32" s="622"/>
      <c r="DI32" s="622"/>
      <c r="DJ32" s="622"/>
      <c r="DK32" s="623"/>
      <c r="DL32" s="627">
        <v>294</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306</v>
      </c>
      <c r="C33" s="619"/>
      <c r="D33" s="619"/>
      <c r="E33" s="619"/>
      <c r="F33" s="619"/>
      <c r="G33" s="619"/>
      <c r="H33" s="619"/>
      <c r="I33" s="619"/>
      <c r="J33" s="619"/>
      <c r="K33" s="619"/>
      <c r="L33" s="619"/>
      <c r="M33" s="619"/>
      <c r="N33" s="619"/>
      <c r="O33" s="619"/>
      <c r="P33" s="619"/>
      <c r="Q33" s="620"/>
      <c r="R33" s="621">
        <v>106910</v>
      </c>
      <c r="S33" s="622"/>
      <c r="T33" s="622"/>
      <c r="U33" s="622"/>
      <c r="V33" s="622"/>
      <c r="W33" s="622"/>
      <c r="X33" s="622"/>
      <c r="Y33" s="623"/>
      <c r="Z33" s="659">
        <v>0.3</v>
      </c>
      <c r="AA33" s="659"/>
      <c r="AB33" s="659"/>
      <c r="AC33" s="659"/>
      <c r="AD33" s="660">
        <v>12</v>
      </c>
      <c r="AE33" s="660"/>
      <c r="AF33" s="660"/>
      <c r="AG33" s="660"/>
      <c r="AH33" s="660"/>
      <c r="AI33" s="660"/>
      <c r="AJ33" s="660"/>
      <c r="AK33" s="660"/>
      <c r="AL33" s="624">
        <v>0</v>
      </c>
      <c r="AM33" s="625"/>
      <c r="AN33" s="625"/>
      <c r="AO33" s="661"/>
      <c r="AP33" s="664"/>
      <c r="AQ33" s="665"/>
      <c r="AR33" s="665"/>
      <c r="AS33" s="665"/>
      <c r="AT33" s="691"/>
      <c r="AU33" s="207"/>
      <c r="AV33" s="207"/>
      <c r="AW33" s="207"/>
      <c r="AX33" s="602" t="s">
        <v>307</v>
      </c>
      <c r="AY33" s="603"/>
      <c r="AZ33" s="603"/>
      <c r="BA33" s="603"/>
      <c r="BB33" s="603"/>
      <c r="BC33" s="603"/>
      <c r="BD33" s="603"/>
      <c r="BE33" s="603"/>
      <c r="BF33" s="604"/>
      <c r="BG33" s="682">
        <v>99</v>
      </c>
      <c r="BH33" s="606"/>
      <c r="BI33" s="606"/>
      <c r="BJ33" s="606"/>
      <c r="BK33" s="606"/>
      <c r="BL33" s="606"/>
      <c r="BM33" s="652">
        <v>95.8</v>
      </c>
      <c r="BN33" s="606"/>
      <c r="BO33" s="606"/>
      <c r="BP33" s="606"/>
      <c r="BQ33" s="669"/>
      <c r="BR33" s="682">
        <v>99.1</v>
      </c>
      <c r="BS33" s="606"/>
      <c r="BT33" s="606"/>
      <c r="BU33" s="606"/>
      <c r="BV33" s="606"/>
      <c r="BW33" s="606"/>
      <c r="BX33" s="652">
        <v>95.9</v>
      </c>
      <c r="BY33" s="606"/>
      <c r="BZ33" s="606"/>
      <c r="CA33" s="606"/>
      <c r="CB33" s="669"/>
      <c r="CD33" s="618" t="s">
        <v>308</v>
      </c>
      <c r="CE33" s="619"/>
      <c r="CF33" s="619"/>
      <c r="CG33" s="619"/>
      <c r="CH33" s="619"/>
      <c r="CI33" s="619"/>
      <c r="CJ33" s="619"/>
      <c r="CK33" s="619"/>
      <c r="CL33" s="619"/>
      <c r="CM33" s="619"/>
      <c r="CN33" s="619"/>
      <c r="CO33" s="619"/>
      <c r="CP33" s="619"/>
      <c r="CQ33" s="620"/>
      <c r="CR33" s="621">
        <v>14365992</v>
      </c>
      <c r="CS33" s="634"/>
      <c r="CT33" s="634"/>
      <c r="CU33" s="634"/>
      <c r="CV33" s="634"/>
      <c r="CW33" s="634"/>
      <c r="CX33" s="634"/>
      <c r="CY33" s="635"/>
      <c r="CZ33" s="624">
        <v>39.4</v>
      </c>
      <c r="DA33" s="636"/>
      <c r="DB33" s="636"/>
      <c r="DC33" s="637"/>
      <c r="DD33" s="627">
        <v>11886655</v>
      </c>
      <c r="DE33" s="634"/>
      <c r="DF33" s="634"/>
      <c r="DG33" s="634"/>
      <c r="DH33" s="634"/>
      <c r="DI33" s="634"/>
      <c r="DJ33" s="634"/>
      <c r="DK33" s="635"/>
      <c r="DL33" s="627">
        <v>8501360</v>
      </c>
      <c r="DM33" s="634"/>
      <c r="DN33" s="634"/>
      <c r="DO33" s="634"/>
      <c r="DP33" s="634"/>
      <c r="DQ33" s="634"/>
      <c r="DR33" s="634"/>
      <c r="DS33" s="634"/>
      <c r="DT33" s="634"/>
      <c r="DU33" s="634"/>
      <c r="DV33" s="635"/>
      <c r="DW33" s="624">
        <v>44.9</v>
      </c>
      <c r="DX33" s="636"/>
      <c r="DY33" s="636"/>
      <c r="DZ33" s="636"/>
      <c r="EA33" s="636"/>
      <c r="EB33" s="636"/>
      <c r="EC33" s="648"/>
    </row>
    <row r="34" spans="2:133" ht="11.25" customHeight="1" x14ac:dyDescent="0.2">
      <c r="B34" s="618" t="s">
        <v>309</v>
      </c>
      <c r="C34" s="619"/>
      <c r="D34" s="619"/>
      <c r="E34" s="619"/>
      <c r="F34" s="619"/>
      <c r="G34" s="619"/>
      <c r="H34" s="619"/>
      <c r="I34" s="619"/>
      <c r="J34" s="619"/>
      <c r="K34" s="619"/>
      <c r="L34" s="619"/>
      <c r="M34" s="619"/>
      <c r="N34" s="619"/>
      <c r="O34" s="619"/>
      <c r="P34" s="619"/>
      <c r="Q34" s="620"/>
      <c r="R34" s="621">
        <v>1094696</v>
      </c>
      <c r="S34" s="622"/>
      <c r="T34" s="622"/>
      <c r="U34" s="622"/>
      <c r="V34" s="622"/>
      <c r="W34" s="622"/>
      <c r="X34" s="622"/>
      <c r="Y34" s="623"/>
      <c r="Z34" s="659">
        <v>2.9</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4996151</v>
      </c>
      <c r="CS34" s="622"/>
      <c r="CT34" s="622"/>
      <c r="CU34" s="622"/>
      <c r="CV34" s="622"/>
      <c r="CW34" s="622"/>
      <c r="CX34" s="622"/>
      <c r="CY34" s="623"/>
      <c r="CZ34" s="624">
        <v>13.7</v>
      </c>
      <c r="DA34" s="636"/>
      <c r="DB34" s="636"/>
      <c r="DC34" s="637"/>
      <c r="DD34" s="627">
        <v>3758766</v>
      </c>
      <c r="DE34" s="622"/>
      <c r="DF34" s="622"/>
      <c r="DG34" s="622"/>
      <c r="DH34" s="622"/>
      <c r="DI34" s="622"/>
      <c r="DJ34" s="622"/>
      <c r="DK34" s="623"/>
      <c r="DL34" s="627">
        <v>2228914</v>
      </c>
      <c r="DM34" s="622"/>
      <c r="DN34" s="622"/>
      <c r="DO34" s="622"/>
      <c r="DP34" s="622"/>
      <c r="DQ34" s="622"/>
      <c r="DR34" s="622"/>
      <c r="DS34" s="622"/>
      <c r="DT34" s="622"/>
      <c r="DU34" s="622"/>
      <c r="DV34" s="623"/>
      <c r="DW34" s="624">
        <v>11.8</v>
      </c>
      <c r="DX34" s="636"/>
      <c r="DY34" s="636"/>
      <c r="DZ34" s="636"/>
      <c r="EA34" s="636"/>
      <c r="EB34" s="636"/>
      <c r="EC34" s="648"/>
    </row>
    <row r="35" spans="2:133" ht="11.25" customHeight="1" x14ac:dyDescent="0.2">
      <c r="B35" s="618" t="s">
        <v>311</v>
      </c>
      <c r="C35" s="619"/>
      <c r="D35" s="619"/>
      <c r="E35" s="619"/>
      <c r="F35" s="619"/>
      <c r="G35" s="619"/>
      <c r="H35" s="619"/>
      <c r="I35" s="619"/>
      <c r="J35" s="619"/>
      <c r="K35" s="619"/>
      <c r="L35" s="619"/>
      <c r="M35" s="619"/>
      <c r="N35" s="619"/>
      <c r="O35" s="619"/>
      <c r="P35" s="619"/>
      <c r="Q35" s="620"/>
      <c r="R35" s="621">
        <v>1765240</v>
      </c>
      <c r="S35" s="622"/>
      <c r="T35" s="622"/>
      <c r="U35" s="622"/>
      <c r="V35" s="622"/>
      <c r="W35" s="622"/>
      <c r="X35" s="622"/>
      <c r="Y35" s="623"/>
      <c r="Z35" s="659">
        <v>4.7</v>
      </c>
      <c r="AA35" s="659"/>
      <c r="AB35" s="659"/>
      <c r="AC35" s="659"/>
      <c r="AD35" s="660" t="s">
        <v>122</v>
      </c>
      <c r="AE35" s="660"/>
      <c r="AF35" s="660"/>
      <c r="AG35" s="660"/>
      <c r="AH35" s="660"/>
      <c r="AI35" s="660"/>
      <c r="AJ35" s="660"/>
      <c r="AK35" s="660"/>
      <c r="AL35" s="624" t="s">
        <v>122</v>
      </c>
      <c r="AM35" s="625"/>
      <c r="AN35" s="625"/>
      <c r="AO35" s="661"/>
      <c r="AP35" s="210"/>
      <c r="AQ35" s="679" t="s">
        <v>312</v>
      </c>
      <c r="AR35" s="680"/>
      <c r="AS35" s="680"/>
      <c r="AT35" s="680"/>
      <c r="AU35" s="680"/>
      <c r="AV35" s="680"/>
      <c r="AW35" s="680"/>
      <c r="AX35" s="680"/>
      <c r="AY35" s="680"/>
      <c r="AZ35" s="680"/>
      <c r="BA35" s="680"/>
      <c r="BB35" s="680"/>
      <c r="BC35" s="680"/>
      <c r="BD35" s="680"/>
      <c r="BE35" s="680"/>
      <c r="BF35" s="681"/>
      <c r="BG35" s="679" t="s">
        <v>313</v>
      </c>
      <c r="BH35" s="680"/>
      <c r="BI35" s="680"/>
      <c r="BJ35" s="680"/>
      <c r="BK35" s="680"/>
      <c r="BL35" s="680"/>
      <c r="BM35" s="680"/>
      <c r="BN35" s="680"/>
      <c r="BO35" s="680"/>
      <c r="BP35" s="680"/>
      <c r="BQ35" s="680"/>
      <c r="BR35" s="680"/>
      <c r="BS35" s="680"/>
      <c r="BT35" s="680"/>
      <c r="BU35" s="680"/>
      <c r="BV35" s="680"/>
      <c r="BW35" s="680"/>
      <c r="BX35" s="680"/>
      <c r="BY35" s="680"/>
      <c r="BZ35" s="680"/>
      <c r="CA35" s="680"/>
      <c r="CB35" s="681"/>
      <c r="CD35" s="618" t="s">
        <v>314</v>
      </c>
      <c r="CE35" s="619"/>
      <c r="CF35" s="619"/>
      <c r="CG35" s="619"/>
      <c r="CH35" s="619"/>
      <c r="CI35" s="619"/>
      <c r="CJ35" s="619"/>
      <c r="CK35" s="619"/>
      <c r="CL35" s="619"/>
      <c r="CM35" s="619"/>
      <c r="CN35" s="619"/>
      <c r="CO35" s="619"/>
      <c r="CP35" s="619"/>
      <c r="CQ35" s="620"/>
      <c r="CR35" s="621">
        <v>609692</v>
      </c>
      <c r="CS35" s="634"/>
      <c r="CT35" s="634"/>
      <c r="CU35" s="634"/>
      <c r="CV35" s="634"/>
      <c r="CW35" s="634"/>
      <c r="CX35" s="634"/>
      <c r="CY35" s="635"/>
      <c r="CZ35" s="624">
        <v>1.7</v>
      </c>
      <c r="DA35" s="636"/>
      <c r="DB35" s="636"/>
      <c r="DC35" s="637"/>
      <c r="DD35" s="627">
        <v>474239</v>
      </c>
      <c r="DE35" s="634"/>
      <c r="DF35" s="634"/>
      <c r="DG35" s="634"/>
      <c r="DH35" s="634"/>
      <c r="DI35" s="634"/>
      <c r="DJ35" s="634"/>
      <c r="DK35" s="635"/>
      <c r="DL35" s="627">
        <v>237702</v>
      </c>
      <c r="DM35" s="634"/>
      <c r="DN35" s="634"/>
      <c r="DO35" s="634"/>
      <c r="DP35" s="634"/>
      <c r="DQ35" s="634"/>
      <c r="DR35" s="634"/>
      <c r="DS35" s="634"/>
      <c r="DT35" s="634"/>
      <c r="DU35" s="634"/>
      <c r="DV35" s="635"/>
      <c r="DW35" s="624">
        <v>1.3</v>
      </c>
      <c r="DX35" s="636"/>
      <c r="DY35" s="636"/>
      <c r="DZ35" s="636"/>
      <c r="EA35" s="636"/>
      <c r="EB35" s="636"/>
      <c r="EC35" s="648"/>
    </row>
    <row r="36" spans="2:133" ht="11.25" customHeight="1" x14ac:dyDescent="0.2">
      <c r="B36" s="618" t="s">
        <v>315</v>
      </c>
      <c r="C36" s="619"/>
      <c r="D36" s="619"/>
      <c r="E36" s="619"/>
      <c r="F36" s="619"/>
      <c r="G36" s="619"/>
      <c r="H36" s="619"/>
      <c r="I36" s="619"/>
      <c r="J36" s="619"/>
      <c r="K36" s="619"/>
      <c r="L36" s="619"/>
      <c r="M36" s="619"/>
      <c r="N36" s="619"/>
      <c r="O36" s="619"/>
      <c r="P36" s="619"/>
      <c r="Q36" s="620"/>
      <c r="R36" s="621">
        <v>1286927</v>
      </c>
      <c r="S36" s="622"/>
      <c r="T36" s="622"/>
      <c r="U36" s="622"/>
      <c r="V36" s="622"/>
      <c r="W36" s="622"/>
      <c r="X36" s="622"/>
      <c r="Y36" s="623"/>
      <c r="Z36" s="659">
        <v>3.4</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3">
        <v>3963794</v>
      </c>
      <c r="BA36" s="674"/>
      <c r="BB36" s="674"/>
      <c r="BC36" s="674"/>
      <c r="BD36" s="674"/>
      <c r="BE36" s="674"/>
      <c r="BF36" s="675"/>
      <c r="BG36" s="676" t="s">
        <v>317</v>
      </c>
      <c r="BH36" s="677"/>
      <c r="BI36" s="677"/>
      <c r="BJ36" s="677"/>
      <c r="BK36" s="677"/>
      <c r="BL36" s="677"/>
      <c r="BM36" s="677"/>
      <c r="BN36" s="677"/>
      <c r="BO36" s="677"/>
      <c r="BP36" s="677"/>
      <c r="BQ36" s="677"/>
      <c r="BR36" s="677"/>
      <c r="BS36" s="677"/>
      <c r="BT36" s="677"/>
      <c r="BU36" s="678"/>
      <c r="BV36" s="673">
        <v>255811</v>
      </c>
      <c r="BW36" s="674"/>
      <c r="BX36" s="674"/>
      <c r="BY36" s="674"/>
      <c r="BZ36" s="674"/>
      <c r="CA36" s="674"/>
      <c r="CB36" s="675"/>
      <c r="CD36" s="618" t="s">
        <v>318</v>
      </c>
      <c r="CE36" s="619"/>
      <c r="CF36" s="619"/>
      <c r="CG36" s="619"/>
      <c r="CH36" s="619"/>
      <c r="CI36" s="619"/>
      <c r="CJ36" s="619"/>
      <c r="CK36" s="619"/>
      <c r="CL36" s="619"/>
      <c r="CM36" s="619"/>
      <c r="CN36" s="619"/>
      <c r="CO36" s="619"/>
      <c r="CP36" s="619"/>
      <c r="CQ36" s="620"/>
      <c r="CR36" s="621">
        <v>4596849</v>
      </c>
      <c r="CS36" s="622"/>
      <c r="CT36" s="622"/>
      <c r="CU36" s="622"/>
      <c r="CV36" s="622"/>
      <c r="CW36" s="622"/>
      <c r="CX36" s="622"/>
      <c r="CY36" s="623"/>
      <c r="CZ36" s="624">
        <v>12.6</v>
      </c>
      <c r="DA36" s="636"/>
      <c r="DB36" s="636"/>
      <c r="DC36" s="637"/>
      <c r="DD36" s="627">
        <v>4283841</v>
      </c>
      <c r="DE36" s="622"/>
      <c r="DF36" s="622"/>
      <c r="DG36" s="622"/>
      <c r="DH36" s="622"/>
      <c r="DI36" s="622"/>
      <c r="DJ36" s="622"/>
      <c r="DK36" s="623"/>
      <c r="DL36" s="627">
        <v>3484907</v>
      </c>
      <c r="DM36" s="622"/>
      <c r="DN36" s="622"/>
      <c r="DO36" s="622"/>
      <c r="DP36" s="622"/>
      <c r="DQ36" s="622"/>
      <c r="DR36" s="622"/>
      <c r="DS36" s="622"/>
      <c r="DT36" s="622"/>
      <c r="DU36" s="622"/>
      <c r="DV36" s="623"/>
      <c r="DW36" s="624">
        <v>18.399999999999999</v>
      </c>
      <c r="DX36" s="636"/>
      <c r="DY36" s="636"/>
      <c r="DZ36" s="636"/>
      <c r="EA36" s="636"/>
      <c r="EB36" s="636"/>
      <c r="EC36" s="648"/>
    </row>
    <row r="37" spans="2:133" ht="11.25" customHeight="1" x14ac:dyDescent="0.2">
      <c r="B37" s="618" t="s">
        <v>319</v>
      </c>
      <c r="C37" s="619"/>
      <c r="D37" s="619"/>
      <c r="E37" s="619"/>
      <c r="F37" s="619"/>
      <c r="G37" s="619"/>
      <c r="H37" s="619"/>
      <c r="I37" s="619"/>
      <c r="J37" s="619"/>
      <c r="K37" s="619"/>
      <c r="L37" s="619"/>
      <c r="M37" s="619"/>
      <c r="N37" s="619"/>
      <c r="O37" s="619"/>
      <c r="P37" s="619"/>
      <c r="Q37" s="620"/>
      <c r="R37" s="621">
        <v>670587</v>
      </c>
      <c r="S37" s="622"/>
      <c r="T37" s="622"/>
      <c r="U37" s="622"/>
      <c r="V37" s="622"/>
      <c r="W37" s="622"/>
      <c r="X37" s="622"/>
      <c r="Y37" s="623"/>
      <c r="Z37" s="659">
        <v>1.8</v>
      </c>
      <c r="AA37" s="659"/>
      <c r="AB37" s="659"/>
      <c r="AC37" s="659"/>
      <c r="AD37" s="660">
        <v>1674</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642402</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124659</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2680635</v>
      </c>
      <c r="CS37" s="634"/>
      <c r="CT37" s="634"/>
      <c r="CU37" s="634"/>
      <c r="CV37" s="634"/>
      <c r="CW37" s="634"/>
      <c r="CX37" s="634"/>
      <c r="CY37" s="635"/>
      <c r="CZ37" s="624">
        <v>7.4</v>
      </c>
      <c r="DA37" s="636"/>
      <c r="DB37" s="636"/>
      <c r="DC37" s="637"/>
      <c r="DD37" s="627">
        <v>2680635</v>
      </c>
      <c r="DE37" s="634"/>
      <c r="DF37" s="634"/>
      <c r="DG37" s="634"/>
      <c r="DH37" s="634"/>
      <c r="DI37" s="634"/>
      <c r="DJ37" s="634"/>
      <c r="DK37" s="635"/>
      <c r="DL37" s="627">
        <v>2458744</v>
      </c>
      <c r="DM37" s="634"/>
      <c r="DN37" s="634"/>
      <c r="DO37" s="634"/>
      <c r="DP37" s="634"/>
      <c r="DQ37" s="634"/>
      <c r="DR37" s="634"/>
      <c r="DS37" s="634"/>
      <c r="DT37" s="634"/>
      <c r="DU37" s="634"/>
      <c r="DV37" s="635"/>
      <c r="DW37" s="624">
        <v>13</v>
      </c>
      <c r="DX37" s="636"/>
      <c r="DY37" s="636"/>
      <c r="DZ37" s="636"/>
      <c r="EA37" s="636"/>
      <c r="EB37" s="636"/>
      <c r="EC37" s="648"/>
    </row>
    <row r="38" spans="2:133" ht="11.25" customHeight="1" x14ac:dyDescent="0.2">
      <c r="B38" s="618" t="s">
        <v>323</v>
      </c>
      <c r="C38" s="619"/>
      <c r="D38" s="619"/>
      <c r="E38" s="619"/>
      <c r="F38" s="619"/>
      <c r="G38" s="619"/>
      <c r="H38" s="619"/>
      <c r="I38" s="619"/>
      <c r="J38" s="619"/>
      <c r="K38" s="619"/>
      <c r="L38" s="619"/>
      <c r="M38" s="619"/>
      <c r="N38" s="619"/>
      <c r="O38" s="619"/>
      <c r="P38" s="619"/>
      <c r="Q38" s="620"/>
      <c r="R38" s="621">
        <v>2366103</v>
      </c>
      <c r="S38" s="622"/>
      <c r="T38" s="622"/>
      <c r="U38" s="622"/>
      <c r="V38" s="622"/>
      <c r="W38" s="622"/>
      <c r="X38" s="622"/>
      <c r="Y38" s="623"/>
      <c r="Z38" s="659">
        <v>6.3</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1100</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9213</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3328581</v>
      </c>
      <c r="CS38" s="622"/>
      <c r="CT38" s="622"/>
      <c r="CU38" s="622"/>
      <c r="CV38" s="622"/>
      <c r="CW38" s="622"/>
      <c r="CX38" s="622"/>
      <c r="CY38" s="623"/>
      <c r="CZ38" s="624">
        <v>9.1</v>
      </c>
      <c r="DA38" s="636"/>
      <c r="DB38" s="636"/>
      <c r="DC38" s="637"/>
      <c r="DD38" s="627">
        <v>2682918</v>
      </c>
      <c r="DE38" s="622"/>
      <c r="DF38" s="622"/>
      <c r="DG38" s="622"/>
      <c r="DH38" s="622"/>
      <c r="DI38" s="622"/>
      <c r="DJ38" s="622"/>
      <c r="DK38" s="623"/>
      <c r="DL38" s="627">
        <v>2549837</v>
      </c>
      <c r="DM38" s="622"/>
      <c r="DN38" s="622"/>
      <c r="DO38" s="622"/>
      <c r="DP38" s="622"/>
      <c r="DQ38" s="622"/>
      <c r="DR38" s="622"/>
      <c r="DS38" s="622"/>
      <c r="DT38" s="622"/>
      <c r="DU38" s="622"/>
      <c r="DV38" s="623"/>
      <c r="DW38" s="624">
        <v>13.5</v>
      </c>
      <c r="DX38" s="636"/>
      <c r="DY38" s="636"/>
      <c r="DZ38" s="636"/>
      <c r="EA38" s="636"/>
      <c r="EB38" s="636"/>
      <c r="EC38" s="648"/>
    </row>
    <row r="39" spans="2:133" ht="11.25" customHeight="1" x14ac:dyDescent="0.2">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14586</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748719</v>
      </c>
      <c r="CS39" s="634"/>
      <c r="CT39" s="634"/>
      <c r="CU39" s="634"/>
      <c r="CV39" s="634"/>
      <c r="CW39" s="634"/>
      <c r="CX39" s="634"/>
      <c r="CY39" s="635"/>
      <c r="CZ39" s="624">
        <v>2.1</v>
      </c>
      <c r="DA39" s="636"/>
      <c r="DB39" s="636"/>
      <c r="DC39" s="637"/>
      <c r="DD39" s="627">
        <v>686891</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331</v>
      </c>
      <c r="C40" s="619"/>
      <c r="D40" s="619"/>
      <c r="E40" s="619"/>
      <c r="F40" s="619"/>
      <c r="G40" s="619"/>
      <c r="H40" s="619"/>
      <c r="I40" s="619"/>
      <c r="J40" s="619"/>
      <c r="K40" s="619"/>
      <c r="L40" s="619"/>
      <c r="M40" s="619"/>
      <c r="N40" s="619"/>
      <c r="O40" s="619"/>
      <c r="P40" s="619"/>
      <c r="Q40" s="620"/>
      <c r="R40" s="621">
        <v>54803</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115</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86000</v>
      </c>
      <c r="CS40" s="622"/>
      <c r="CT40" s="622"/>
      <c r="CU40" s="622"/>
      <c r="CV40" s="622"/>
      <c r="CW40" s="622"/>
      <c r="CX40" s="622"/>
      <c r="CY40" s="623"/>
      <c r="CZ40" s="624">
        <v>0.2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336</v>
      </c>
      <c r="C41" s="603"/>
      <c r="D41" s="603"/>
      <c r="E41" s="603"/>
      <c r="F41" s="603"/>
      <c r="G41" s="603"/>
      <c r="H41" s="603"/>
      <c r="I41" s="603"/>
      <c r="J41" s="603"/>
      <c r="K41" s="603"/>
      <c r="L41" s="603"/>
      <c r="M41" s="603"/>
      <c r="N41" s="603"/>
      <c r="O41" s="603"/>
      <c r="P41" s="603"/>
      <c r="Q41" s="604"/>
      <c r="R41" s="605">
        <v>37836805</v>
      </c>
      <c r="S41" s="646"/>
      <c r="T41" s="646"/>
      <c r="U41" s="646"/>
      <c r="V41" s="646"/>
      <c r="W41" s="646"/>
      <c r="X41" s="646"/>
      <c r="Y41" s="649"/>
      <c r="Z41" s="650">
        <v>100</v>
      </c>
      <c r="AA41" s="650"/>
      <c r="AB41" s="650"/>
      <c r="AC41" s="650"/>
      <c r="AD41" s="651">
        <v>18874760</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677895</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t="s">
        <v>122</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340</v>
      </c>
      <c r="AR42" s="667"/>
      <c r="AS42" s="667"/>
      <c r="AT42" s="667"/>
      <c r="AU42" s="667"/>
      <c r="AV42" s="667"/>
      <c r="AW42" s="667"/>
      <c r="AX42" s="667"/>
      <c r="AY42" s="668"/>
      <c r="AZ42" s="605">
        <v>2642397</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405</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4987186</v>
      </c>
      <c r="CS42" s="634"/>
      <c r="CT42" s="634"/>
      <c r="CU42" s="634"/>
      <c r="CV42" s="634"/>
      <c r="CW42" s="634"/>
      <c r="CX42" s="634"/>
      <c r="CY42" s="635"/>
      <c r="CZ42" s="624">
        <v>13.7</v>
      </c>
      <c r="DA42" s="636"/>
      <c r="DB42" s="636"/>
      <c r="DC42" s="637"/>
      <c r="DD42" s="627">
        <v>951074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343</v>
      </c>
      <c r="CD43" s="618" t="s">
        <v>344</v>
      </c>
      <c r="CE43" s="619"/>
      <c r="CF43" s="619"/>
      <c r="CG43" s="619"/>
      <c r="CH43" s="619"/>
      <c r="CI43" s="619"/>
      <c r="CJ43" s="619"/>
      <c r="CK43" s="619"/>
      <c r="CL43" s="619"/>
      <c r="CM43" s="619"/>
      <c r="CN43" s="619"/>
      <c r="CO43" s="619"/>
      <c r="CP43" s="619"/>
      <c r="CQ43" s="620"/>
      <c r="CR43" s="621">
        <v>216663</v>
      </c>
      <c r="CS43" s="634"/>
      <c r="CT43" s="634"/>
      <c r="CU43" s="634"/>
      <c r="CV43" s="634"/>
      <c r="CW43" s="634"/>
      <c r="CX43" s="634"/>
      <c r="CY43" s="635"/>
      <c r="CZ43" s="624">
        <v>0.6</v>
      </c>
      <c r="DA43" s="636"/>
      <c r="DB43" s="636"/>
      <c r="DC43" s="637"/>
      <c r="DD43" s="627">
        <v>216663</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4841011</v>
      </c>
      <c r="CS44" s="622"/>
      <c r="CT44" s="622"/>
      <c r="CU44" s="622"/>
      <c r="CV44" s="622"/>
      <c r="CW44" s="622"/>
      <c r="CX44" s="622"/>
      <c r="CY44" s="623"/>
      <c r="CZ44" s="624">
        <v>13.3</v>
      </c>
      <c r="DA44" s="625"/>
      <c r="DB44" s="625"/>
      <c r="DC44" s="626"/>
      <c r="DD44" s="627">
        <v>851222</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2734734</v>
      </c>
      <c r="CS45" s="634"/>
      <c r="CT45" s="634"/>
      <c r="CU45" s="634"/>
      <c r="CV45" s="634"/>
      <c r="CW45" s="634"/>
      <c r="CX45" s="634"/>
      <c r="CY45" s="635"/>
      <c r="CZ45" s="624">
        <v>7.5</v>
      </c>
      <c r="DA45" s="636"/>
      <c r="DB45" s="636"/>
      <c r="DC45" s="637"/>
      <c r="DD45" s="627">
        <v>220413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349</v>
      </c>
      <c r="CG46" s="619"/>
      <c r="CH46" s="619"/>
      <c r="CI46" s="619"/>
      <c r="CJ46" s="619"/>
      <c r="CK46" s="619"/>
      <c r="CL46" s="619"/>
      <c r="CM46" s="619"/>
      <c r="CN46" s="619"/>
      <c r="CO46" s="619"/>
      <c r="CP46" s="619"/>
      <c r="CQ46" s="620"/>
      <c r="CR46" s="621">
        <v>1903307</v>
      </c>
      <c r="CS46" s="622"/>
      <c r="CT46" s="622"/>
      <c r="CU46" s="622"/>
      <c r="CV46" s="622"/>
      <c r="CW46" s="622"/>
      <c r="CX46" s="622"/>
      <c r="CY46" s="623"/>
      <c r="CZ46" s="624">
        <v>5.2</v>
      </c>
      <c r="DA46" s="625"/>
      <c r="DB46" s="625"/>
      <c r="DC46" s="626"/>
      <c r="DD46" s="627">
        <v>610939</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350</v>
      </c>
      <c r="CG47" s="619"/>
      <c r="CH47" s="619"/>
      <c r="CI47" s="619"/>
      <c r="CJ47" s="619"/>
      <c r="CK47" s="619"/>
      <c r="CL47" s="619"/>
      <c r="CM47" s="619"/>
      <c r="CN47" s="619"/>
      <c r="CO47" s="619"/>
      <c r="CP47" s="619"/>
      <c r="CQ47" s="620"/>
      <c r="CR47" s="621">
        <v>146175</v>
      </c>
      <c r="CS47" s="634"/>
      <c r="CT47" s="634"/>
      <c r="CU47" s="634"/>
      <c r="CV47" s="634"/>
      <c r="CW47" s="634"/>
      <c r="CX47" s="634"/>
      <c r="CY47" s="635"/>
      <c r="CZ47" s="624">
        <v>0.4</v>
      </c>
      <c r="DA47" s="636"/>
      <c r="DB47" s="636"/>
      <c r="DC47" s="637"/>
      <c r="DD47" s="627">
        <v>99852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1" x14ac:dyDescent="0.2">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352</v>
      </c>
      <c r="CE49" s="603"/>
      <c r="CF49" s="603"/>
      <c r="CG49" s="603"/>
      <c r="CH49" s="603"/>
      <c r="CI49" s="603"/>
      <c r="CJ49" s="603"/>
      <c r="CK49" s="603"/>
      <c r="CL49" s="603"/>
      <c r="CM49" s="603"/>
      <c r="CN49" s="603"/>
      <c r="CO49" s="603"/>
      <c r="CP49" s="603"/>
      <c r="CQ49" s="604"/>
      <c r="CR49" s="605">
        <v>36428206</v>
      </c>
      <c r="CS49" s="606"/>
      <c r="CT49" s="606"/>
      <c r="CU49" s="606"/>
      <c r="CV49" s="606"/>
      <c r="CW49" s="606"/>
      <c r="CX49" s="606"/>
      <c r="CY49" s="607"/>
      <c r="CZ49" s="608">
        <v>100</v>
      </c>
      <c r="DA49" s="609"/>
      <c r="DB49" s="609"/>
      <c r="DC49" s="610"/>
      <c r="DD49" s="611">
        <v>23895438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uK2T3imzYKIHpHKpHuhupuESVchHx64EIZurUvmP9IVTk19ajV2uHvqN0ybl0mBrl3TjH2nEVzY8kg4h9zUvDA==" saltValue="MQaA+Yym16LGTqS8o+GMN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375</v>
      </c>
      <c r="C7" s="1048"/>
      <c r="D7" s="1048"/>
      <c r="E7" s="1048"/>
      <c r="F7" s="1048"/>
      <c r="G7" s="1048"/>
      <c r="H7" s="1048"/>
      <c r="I7" s="1048"/>
      <c r="J7" s="1048"/>
      <c r="K7" s="1048"/>
      <c r="L7" s="1048"/>
      <c r="M7" s="1048"/>
      <c r="N7" s="1048"/>
      <c r="O7" s="1048"/>
      <c r="P7" s="1049"/>
      <c r="Q7" s="1102">
        <v>37845</v>
      </c>
      <c r="R7" s="1103"/>
      <c r="S7" s="1103"/>
      <c r="T7" s="1103"/>
      <c r="U7" s="1103"/>
      <c r="V7" s="1103">
        <v>36436</v>
      </c>
      <c r="W7" s="1103"/>
      <c r="X7" s="1103"/>
      <c r="Y7" s="1103"/>
      <c r="Z7" s="1103"/>
      <c r="AA7" s="1103">
        <v>1409</v>
      </c>
      <c r="AB7" s="1103"/>
      <c r="AC7" s="1103"/>
      <c r="AD7" s="1103"/>
      <c r="AE7" s="1104"/>
      <c r="AF7" s="1105">
        <v>1214</v>
      </c>
      <c r="AG7" s="1106"/>
      <c r="AH7" s="1106"/>
      <c r="AI7" s="1106"/>
      <c r="AJ7" s="1107"/>
      <c r="AK7" s="1108">
        <v>1687</v>
      </c>
      <c r="AL7" s="1109"/>
      <c r="AM7" s="1109"/>
      <c r="AN7" s="1109"/>
      <c r="AO7" s="1109"/>
      <c r="AP7" s="1109">
        <v>29330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558</v>
      </c>
      <c r="BT7" s="1100"/>
      <c r="BU7" s="1100"/>
      <c r="BV7" s="1100"/>
      <c r="BW7" s="1100"/>
      <c r="BX7" s="1100"/>
      <c r="BY7" s="1100"/>
      <c r="BZ7" s="1100"/>
      <c r="CA7" s="1100"/>
      <c r="CB7" s="1100"/>
      <c r="CC7" s="1100"/>
      <c r="CD7" s="1100"/>
      <c r="CE7" s="1100"/>
      <c r="CF7" s="1100"/>
      <c r="CG7" s="1112"/>
      <c r="CH7" s="1096">
        <v>1</v>
      </c>
      <c r="CI7" s="1097"/>
      <c r="CJ7" s="1097"/>
      <c r="CK7" s="1097"/>
      <c r="CL7" s="1098"/>
      <c r="CM7" s="1096">
        <v>56</v>
      </c>
      <c r="CN7" s="1097"/>
      <c r="CO7" s="1097"/>
      <c r="CP7" s="1097"/>
      <c r="CQ7" s="1098"/>
      <c r="CR7" s="1096">
        <v>30</v>
      </c>
      <c r="CS7" s="1097"/>
      <c r="CT7" s="1097"/>
      <c r="CU7" s="1097"/>
      <c r="CV7" s="1098"/>
      <c r="CW7" s="1096">
        <v>22</v>
      </c>
      <c r="CX7" s="1097"/>
      <c r="CY7" s="1097"/>
      <c r="CZ7" s="1097"/>
      <c r="DA7" s="1098"/>
      <c r="DB7" s="1096" t="s">
        <v>552</v>
      </c>
      <c r="DC7" s="1097"/>
      <c r="DD7" s="1097"/>
      <c r="DE7" s="1097"/>
      <c r="DF7" s="1098"/>
      <c r="DG7" s="1096" t="s">
        <v>552</v>
      </c>
      <c r="DH7" s="1097"/>
      <c r="DI7" s="1097"/>
      <c r="DJ7" s="1097"/>
      <c r="DK7" s="1098"/>
      <c r="DL7" s="1096" t="s">
        <v>552</v>
      </c>
      <c r="DM7" s="1097"/>
      <c r="DN7" s="1097"/>
      <c r="DO7" s="1097"/>
      <c r="DP7" s="1098"/>
      <c r="DQ7" s="1096" t="s">
        <v>552</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559</v>
      </c>
      <c r="BT8" s="993"/>
      <c r="BU8" s="993"/>
      <c r="BV8" s="993"/>
      <c r="BW8" s="993"/>
      <c r="BX8" s="993"/>
      <c r="BY8" s="993"/>
      <c r="BZ8" s="993"/>
      <c r="CA8" s="993"/>
      <c r="CB8" s="993"/>
      <c r="CC8" s="993"/>
      <c r="CD8" s="993"/>
      <c r="CE8" s="993"/>
      <c r="CF8" s="993"/>
      <c r="CG8" s="1014"/>
      <c r="CH8" s="989">
        <v>-1</v>
      </c>
      <c r="CI8" s="990"/>
      <c r="CJ8" s="990"/>
      <c r="CK8" s="990"/>
      <c r="CL8" s="991"/>
      <c r="CM8" s="989">
        <v>19</v>
      </c>
      <c r="CN8" s="990"/>
      <c r="CO8" s="990"/>
      <c r="CP8" s="990"/>
      <c r="CQ8" s="991"/>
      <c r="CR8" s="989">
        <v>10</v>
      </c>
      <c r="CS8" s="990"/>
      <c r="CT8" s="990"/>
      <c r="CU8" s="990"/>
      <c r="CV8" s="991"/>
      <c r="CW8" s="989" t="s">
        <v>552</v>
      </c>
      <c r="CX8" s="990"/>
      <c r="CY8" s="990"/>
      <c r="CZ8" s="990"/>
      <c r="DA8" s="991"/>
      <c r="DB8" s="989" t="s">
        <v>552</v>
      </c>
      <c r="DC8" s="990"/>
      <c r="DD8" s="990"/>
      <c r="DE8" s="990"/>
      <c r="DF8" s="991"/>
      <c r="DG8" s="989" t="s">
        <v>552</v>
      </c>
      <c r="DH8" s="990"/>
      <c r="DI8" s="990"/>
      <c r="DJ8" s="990"/>
      <c r="DK8" s="991"/>
      <c r="DL8" s="989" t="s">
        <v>552</v>
      </c>
      <c r="DM8" s="990"/>
      <c r="DN8" s="990"/>
      <c r="DO8" s="990"/>
      <c r="DP8" s="991"/>
      <c r="DQ8" s="989" t="s">
        <v>552</v>
      </c>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377</v>
      </c>
      <c r="B23" s="937" t="s">
        <v>378</v>
      </c>
      <c r="C23" s="938"/>
      <c r="D23" s="938"/>
      <c r="E23" s="938"/>
      <c r="F23" s="938"/>
      <c r="G23" s="938"/>
      <c r="H23" s="938"/>
      <c r="I23" s="938"/>
      <c r="J23" s="938"/>
      <c r="K23" s="938"/>
      <c r="L23" s="938"/>
      <c r="M23" s="938"/>
      <c r="N23" s="938"/>
      <c r="O23" s="938"/>
      <c r="P23" s="948"/>
      <c r="Q23" s="1067">
        <v>37845</v>
      </c>
      <c r="R23" s="1061"/>
      <c r="S23" s="1061"/>
      <c r="T23" s="1061"/>
      <c r="U23" s="1061"/>
      <c r="V23" s="1061">
        <v>36436</v>
      </c>
      <c r="W23" s="1061"/>
      <c r="X23" s="1061"/>
      <c r="Y23" s="1061"/>
      <c r="Z23" s="1061"/>
      <c r="AA23" s="1061">
        <v>1409</v>
      </c>
      <c r="AB23" s="1061"/>
      <c r="AC23" s="1061"/>
      <c r="AD23" s="1061"/>
      <c r="AE23" s="1068"/>
      <c r="AF23" s="1069">
        <v>1214</v>
      </c>
      <c r="AG23" s="1061"/>
      <c r="AH23" s="1061"/>
      <c r="AI23" s="1061"/>
      <c r="AJ23" s="1070"/>
      <c r="AK23" s="1071"/>
      <c r="AL23" s="1072"/>
      <c r="AM23" s="1072"/>
      <c r="AN23" s="1072"/>
      <c r="AO23" s="1072"/>
      <c r="AP23" s="1061">
        <v>29330</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389</v>
      </c>
      <c r="C28" s="1048"/>
      <c r="D28" s="1048"/>
      <c r="E28" s="1048"/>
      <c r="F28" s="1048"/>
      <c r="G28" s="1048"/>
      <c r="H28" s="1048"/>
      <c r="I28" s="1048"/>
      <c r="J28" s="1048"/>
      <c r="K28" s="1048"/>
      <c r="L28" s="1048"/>
      <c r="M28" s="1048"/>
      <c r="N28" s="1048"/>
      <c r="O28" s="1048"/>
      <c r="P28" s="1049"/>
      <c r="Q28" s="1050">
        <v>8875</v>
      </c>
      <c r="R28" s="1051"/>
      <c r="S28" s="1051"/>
      <c r="T28" s="1051"/>
      <c r="U28" s="1051"/>
      <c r="V28" s="1051">
        <v>8619</v>
      </c>
      <c r="W28" s="1051"/>
      <c r="X28" s="1051"/>
      <c r="Y28" s="1051"/>
      <c r="Z28" s="1051"/>
      <c r="AA28" s="1051">
        <v>256</v>
      </c>
      <c r="AB28" s="1051"/>
      <c r="AC28" s="1051"/>
      <c r="AD28" s="1051"/>
      <c r="AE28" s="1052"/>
      <c r="AF28" s="1053">
        <v>256</v>
      </c>
      <c r="AG28" s="1051"/>
      <c r="AH28" s="1051"/>
      <c r="AI28" s="1051"/>
      <c r="AJ28" s="1054"/>
      <c r="AK28" s="1042">
        <v>678</v>
      </c>
      <c r="AL28" s="1043"/>
      <c r="AM28" s="1043"/>
      <c r="AN28" s="1043"/>
      <c r="AO28" s="1043"/>
      <c r="AP28" s="1043" t="s">
        <v>552</v>
      </c>
      <c r="AQ28" s="1043"/>
      <c r="AR28" s="1043"/>
      <c r="AS28" s="1043"/>
      <c r="AT28" s="1043"/>
      <c r="AU28" s="1043" t="s">
        <v>552</v>
      </c>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390</v>
      </c>
      <c r="C29" s="1031"/>
      <c r="D29" s="1031"/>
      <c r="E29" s="1031"/>
      <c r="F29" s="1031"/>
      <c r="G29" s="1031"/>
      <c r="H29" s="1031"/>
      <c r="I29" s="1031"/>
      <c r="J29" s="1031"/>
      <c r="K29" s="1031"/>
      <c r="L29" s="1031"/>
      <c r="M29" s="1031"/>
      <c r="N29" s="1031"/>
      <c r="O29" s="1031"/>
      <c r="P29" s="1032"/>
      <c r="Q29" s="1038">
        <v>8195</v>
      </c>
      <c r="R29" s="1039"/>
      <c r="S29" s="1039"/>
      <c r="T29" s="1039"/>
      <c r="U29" s="1039"/>
      <c r="V29" s="1039">
        <v>7947</v>
      </c>
      <c r="W29" s="1039"/>
      <c r="X29" s="1039"/>
      <c r="Y29" s="1039"/>
      <c r="Z29" s="1039"/>
      <c r="AA29" s="1039">
        <v>248</v>
      </c>
      <c r="AB29" s="1039"/>
      <c r="AC29" s="1039"/>
      <c r="AD29" s="1039"/>
      <c r="AE29" s="1040"/>
      <c r="AF29" s="1035">
        <v>248</v>
      </c>
      <c r="AG29" s="1036"/>
      <c r="AH29" s="1036"/>
      <c r="AI29" s="1036"/>
      <c r="AJ29" s="1037"/>
      <c r="AK29" s="980">
        <v>1269</v>
      </c>
      <c r="AL29" s="971"/>
      <c r="AM29" s="971"/>
      <c r="AN29" s="971"/>
      <c r="AO29" s="971"/>
      <c r="AP29" s="971" t="s">
        <v>552</v>
      </c>
      <c r="AQ29" s="971"/>
      <c r="AR29" s="971"/>
      <c r="AS29" s="971"/>
      <c r="AT29" s="971"/>
      <c r="AU29" s="971" t="s">
        <v>552</v>
      </c>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391</v>
      </c>
      <c r="C30" s="1031"/>
      <c r="D30" s="1031"/>
      <c r="E30" s="1031"/>
      <c r="F30" s="1031"/>
      <c r="G30" s="1031"/>
      <c r="H30" s="1031"/>
      <c r="I30" s="1031"/>
      <c r="J30" s="1031"/>
      <c r="K30" s="1031"/>
      <c r="L30" s="1031"/>
      <c r="M30" s="1031"/>
      <c r="N30" s="1031"/>
      <c r="O30" s="1031"/>
      <c r="P30" s="1032"/>
      <c r="Q30" s="1038">
        <v>1177</v>
      </c>
      <c r="R30" s="1039"/>
      <c r="S30" s="1039"/>
      <c r="T30" s="1039"/>
      <c r="U30" s="1039"/>
      <c r="V30" s="1039">
        <v>1175</v>
      </c>
      <c r="W30" s="1039"/>
      <c r="X30" s="1039"/>
      <c r="Y30" s="1039"/>
      <c r="Z30" s="1039"/>
      <c r="AA30" s="1039">
        <v>2</v>
      </c>
      <c r="AB30" s="1039"/>
      <c r="AC30" s="1039"/>
      <c r="AD30" s="1039"/>
      <c r="AE30" s="1040"/>
      <c r="AF30" s="1035">
        <v>2</v>
      </c>
      <c r="AG30" s="1036"/>
      <c r="AH30" s="1036"/>
      <c r="AI30" s="1036"/>
      <c r="AJ30" s="1037"/>
      <c r="AK30" s="980">
        <v>347</v>
      </c>
      <c r="AL30" s="971"/>
      <c r="AM30" s="971"/>
      <c r="AN30" s="971"/>
      <c r="AO30" s="971"/>
      <c r="AP30" s="971" t="s">
        <v>552</v>
      </c>
      <c r="AQ30" s="971"/>
      <c r="AR30" s="971"/>
      <c r="AS30" s="971"/>
      <c r="AT30" s="971"/>
      <c r="AU30" s="971" t="s">
        <v>552</v>
      </c>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392</v>
      </c>
      <c r="C31" s="1031"/>
      <c r="D31" s="1031"/>
      <c r="E31" s="1031"/>
      <c r="F31" s="1031"/>
      <c r="G31" s="1031"/>
      <c r="H31" s="1031"/>
      <c r="I31" s="1031"/>
      <c r="J31" s="1031"/>
      <c r="K31" s="1031"/>
      <c r="L31" s="1031"/>
      <c r="M31" s="1031"/>
      <c r="N31" s="1031"/>
      <c r="O31" s="1031"/>
      <c r="P31" s="1032"/>
      <c r="Q31" s="1038">
        <v>738</v>
      </c>
      <c r="R31" s="1039"/>
      <c r="S31" s="1039"/>
      <c r="T31" s="1039"/>
      <c r="U31" s="1039"/>
      <c r="V31" s="1039">
        <v>787</v>
      </c>
      <c r="W31" s="1039"/>
      <c r="X31" s="1039"/>
      <c r="Y31" s="1039"/>
      <c r="Z31" s="1039"/>
      <c r="AA31" s="1039">
        <v>-49</v>
      </c>
      <c r="AB31" s="1039"/>
      <c r="AC31" s="1039"/>
      <c r="AD31" s="1039"/>
      <c r="AE31" s="1040"/>
      <c r="AF31" s="1035">
        <v>685</v>
      </c>
      <c r="AG31" s="1036"/>
      <c r="AH31" s="1036"/>
      <c r="AI31" s="1036"/>
      <c r="AJ31" s="1037"/>
      <c r="AK31" s="980">
        <v>1</v>
      </c>
      <c r="AL31" s="971"/>
      <c r="AM31" s="971"/>
      <c r="AN31" s="971"/>
      <c r="AO31" s="971"/>
      <c r="AP31" s="971">
        <v>4152</v>
      </c>
      <c r="AQ31" s="971"/>
      <c r="AR31" s="971"/>
      <c r="AS31" s="971"/>
      <c r="AT31" s="971"/>
      <c r="AU31" s="971">
        <v>8</v>
      </c>
      <c r="AV31" s="971"/>
      <c r="AW31" s="971"/>
      <c r="AX31" s="971"/>
      <c r="AY31" s="971"/>
      <c r="AZ31" s="1041" t="s">
        <v>552</v>
      </c>
      <c r="BA31" s="1041"/>
      <c r="BB31" s="1041"/>
      <c r="BC31" s="1041"/>
      <c r="BD31" s="1041"/>
      <c r="BE31" s="972" t="s">
        <v>393</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394</v>
      </c>
      <c r="C32" s="1031"/>
      <c r="D32" s="1031"/>
      <c r="E32" s="1031"/>
      <c r="F32" s="1031"/>
      <c r="G32" s="1031"/>
      <c r="H32" s="1031"/>
      <c r="I32" s="1031"/>
      <c r="J32" s="1031"/>
      <c r="K32" s="1031"/>
      <c r="L32" s="1031"/>
      <c r="M32" s="1031"/>
      <c r="N32" s="1031"/>
      <c r="O32" s="1031"/>
      <c r="P32" s="1032"/>
      <c r="Q32" s="1038">
        <v>1401</v>
      </c>
      <c r="R32" s="1039"/>
      <c r="S32" s="1039"/>
      <c r="T32" s="1039"/>
      <c r="U32" s="1039"/>
      <c r="V32" s="1039">
        <v>1422</v>
      </c>
      <c r="W32" s="1039"/>
      <c r="X32" s="1039"/>
      <c r="Y32" s="1039"/>
      <c r="Z32" s="1039"/>
      <c r="AA32" s="1039">
        <v>-21</v>
      </c>
      <c r="AB32" s="1039"/>
      <c r="AC32" s="1039"/>
      <c r="AD32" s="1039"/>
      <c r="AE32" s="1040"/>
      <c r="AF32" s="1035">
        <v>688</v>
      </c>
      <c r="AG32" s="1036"/>
      <c r="AH32" s="1036"/>
      <c r="AI32" s="1036"/>
      <c r="AJ32" s="1037"/>
      <c r="AK32" s="980">
        <v>355</v>
      </c>
      <c r="AL32" s="971"/>
      <c r="AM32" s="971"/>
      <c r="AN32" s="971"/>
      <c r="AO32" s="971"/>
      <c r="AP32" s="971">
        <v>6702</v>
      </c>
      <c r="AQ32" s="971"/>
      <c r="AR32" s="971"/>
      <c r="AS32" s="971"/>
      <c r="AT32" s="971"/>
      <c r="AU32" s="971">
        <v>4255</v>
      </c>
      <c r="AV32" s="971"/>
      <c r="AW32" s="971"/>
      <c r="AX32" s="971"/>
      <c r="AY32" s="971"/>
      <c r="AZ32" s="1041" t="s">
        <v>552</v>
      </c>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395</v>
      </c>
      <c r="C33" s="1031"/>
      <c r="D33" s="1031"/>
      <c r="E33" s="1031"/>
      <c r="F33" s="1031"/>
      <c r="G33" s="1031"/>
      <c r="H33" s="1031"/>
      <c r="I33" s="1031"/>
      <c r="J33" s="1031"/>
      <c r="K33" s="1031"/>
      <c r="L33" s="1031"/>
      <c r="M33" s="1031"/>
      <c r="N33" s="1031"/>
      <c r="O33" s="1031"/>
      <c r="P33" s="1032"/>
      <c r="Q33" s="1038">
        <v>401</v>
      </c>
      <c r="R33" s="1039"/>
      <c r="S33" s="1039"/>
      <c r="T33" s="1039"/>
      <c r="U33" s="1039"/>
      <c r="V33" s="1039">
        <v>400</v>
      </c>
      <c r="W33" s="1039"/>
      <c r="X33" s="1039"/>
      <c r="Y33" s="1039"/>
      <c r="Z33" s="1039"/>
      <c r="AA33" s="1039">
        <v>1</v>
      </c>
      <c r="AB33" s="1039"/>
      <c r="AC33" s="1039"/>
      <c r="AD33" s="1039"/>
      <c r="AE33" s="1040"/>
      <c r="AF33" s="1035">
        <v>63</v>
      </c>
      <c r="AG33" s="1036"/>
      <c r="AH33" s="1036"/>
      <c r="AI33" s="1036"/>
      <c r="AJ33" s="1037"/>
      <c r="AK33" s="980">
        <v>199</v>
      </c>
      <c r="AL33" s="971"/>
      <c r="AM33" s="971"/>
      <c r="AN33" s="971"/>
      <c r="AO33" s="971"/>
      <c r="AP33" s="971">
        <v>1686</v>
      </c>
      <c r="AQ33" s="971"/>
      <c r="AR33" s="971"/>
      <c r="AS33" s="971"/>
      <c r="AT33" s="971"/>
      <c r="AU33" s="971">
        <v>1472</v>
      </c>
      <c r="AV33" s="971"/>
      <c r="AW33" s="971"/>
      <c r="AX33" s="971"/>
      <c r="AY33" s="971"/>
      <c r="AZ33" s="1041" t="s">
        <v>552</v>
      </c>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t="s">
        <v>396</v>
      </c>
      <c r="C34" s="1031"/>
      <c r="D34" s="1031"/>
      <c r="E34" s="1031"/>
      <c r="F34" s="1031"/>
      <c r="G34" s="1031"/>
      <c r="H34" s="1031"/>
      <c r="I34" s="1031"/>
      <c r="J34" s="1031"/>
      <c r="K34" s="1031"/>
      <c r="L34" s="1031"/>
      <c r="M34" s="1031"/>
      <c r="N34" s="1031"/>
      <c r="O34" s="1031"/>
      <c r="P34" s="1032"/>
      <c r="Q34" s="1038">
        <v>21</v>
      </c>
      <c r="R34" s="1039"/>
      <c r="S34" s="1039"/>
      <c r="T34" s="1039"/>
      <c r="U34" s="1039"/>
      <c r="V34" s="1039">
        <v>17</v>
      </c>
      <c r="W34" s="1039"/>
      <c r="X34" s="1039"/>
      <c r="Y34" s="1039"/>
      <c r="Z34" s="1039"/>
      <c r="AA34" s="1039">
        <v>2</v>
      </c>
      <c r="AB34" s="1039"/>
      <c r="AC34" s="1039"/>
      <c r="AD34" s="1039"/>
      <c r="AE34" s="1040"/>
      <c r="AF34" s="1035">
        <v>2</v>
      </c>
      <c r="AG34" s="1036"/>
      <c r="AH34" s="1036"/>
      <c r="AI34" s="1036"/>
      <c r="AJ34" s="1037"/>
      <c r="AK34" s="980">
        <v>8</v>
      </c>
      <c r="AL34" s="971"/>
      <c r="AM34" s="971"/>
      <c r="AN34" s="971"/>
      <c r="AO34" s="971"/>
      <c r="AP34" s="971">
        <v>99</v>
      </c>
      <c r="AQ34" s="971"/>
      <c r="AR34" s="971"/>
      <c r="AS34" s="971"/>
      <c r="AT34" s="971"/>
      <c r="AU34" s="971">
        <v>85</v>
      </c>
      <c r="AV34" s="971"/>
      <c r="AW34" s="971"/>
      <c r="AX34" s="971"/>
      <c r="AY34" s="971"/>
      <c r="AZ34" s="1041" t="s">
        <v>552</v>
      </c>
      <c r="BA34" s="1041"/>
      <c r="BB34" s="1041"/>
      <c r="BC34" s="1041"/>
      <c r="BD34" s="1041"/>
      <c r="BE34" s="972" t="s">
        <v>397</v>
      </c>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398</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377</v>
      </c>
      <c r="B63" s="937" t="s">
        <v>399</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1946</v>
      </c>
      <c r="AG63" s="959"/>
      <c r="AH63" s="959"/>
      <c r="AI63" s="959"/>
      <c r="AJ63" s="1022"/>
      <c r="AK63" s="1023"/>
      <c r="AL63" s="963"/>
      <c r="AM63" s="963"/>
      <c r="AN63" s="963"/>
      <c r="AO63" s="963"/>
      <c r="AP63" s="959">
        <v>12639</v>
      </c>
      <c r="AQ63" s="959"/>
      <c r="AR63" s="959"/>
      <c r="AS63" s="959"/>
      <c r="AT63" s="959"/>
      <c r="AU63" s="959">
        <v>5820</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401</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402</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553</v>
      </c>
      <c r="C68" s="986"/>
      <c r="D68" s="986"/>
      <c r="E68" s="986"/>
      <c r="F68" s="986"/>
      <c r="G68" s="986"/>
      <c r="H68" s="986"/>
      <c r="I68" s="986"/>
      <c r="J68" s="986"/>
      <c r="K68" s="986"/>
      <c r="L68" s="986"/>
      <c r="M68" s="986"/>
      <c r="N68" s="986"/>
      <c r="O68" s="986"/>
      <c r="P68" s="987"/>
      <c r="Q68" s="988">
        <v>7064</v>
      </c>
      <c r="R68" s="982"/>
      <c r="S68" s="982"/>
      <c r="T68" s="982"/>
      <c r="U68" s="982"/>
      <c r="V68" s="982">
        <v>5999</v>
      </c>
      <c r="W68" s="982"/>
      <c r="X68" s="982"/>
      <c r="Y68" s="982"/>
      <c r="Z68" s="982"/>
      <c r="AA68" s="982">
        <v>1065</v>
      </c>
      <c r="AB68" s="982"/>
      <c r="AC68" s="982"/>
      <c r="AD68" s="982"/>
      <c r="AE68" s="982"/>
      <c r="AF68" s="982">
        <v>1065</v>
      </c>
      <c r="AG68" s="982"/>
      <c r="AH68" s="982"/>
      <c r="AI68" s="982"/>
      <c r="AJ68" s="982"/>
      <c r="AK68" s="982">
        <v>208</v>
      </c>
      <c r="AL68" s="982"/>
      <c r="AM68" s="982"/>
      <c r="AN68" s="982"/>
      <c r="AO68" s="982"/>
      <c r="AP68" s="982" t="s">
        <v>552</v>
      </c>
      <c r="AQ68" s="982"/>
      <c r="AR68" s="982"/>
      <c r="AS68" s="982"/>
      <c r="AT68" s="982"/>
      <c r="AU68" s="982" t="s">
        <v>552</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557</v>
      </c>
      <c r="C69" s="975"/>
      <c r="D69" s="975"/>
      <c r="E69" s="975"/>
      <c r="F69" s="975"/>
      <c r="G69" s="975"/>
      <c r="H69" s="975"/>
      <c r="I69" s="975"/>
      <c r="J69" s="975"/>
      <c r="K69" s="975"/>
      <c r="L69" s="975"/>
      <c r="M69" s="975"/>
      <c r="N69" s="975"/>
      <c r="O69" s="975"/>
      <c r="P69" s="976"/>
      <c r="Q69" s="977">
        <v>1736</v>
      </c>
      <c r="R69" s="971"/>
      <c r="S69" s="971"/>
      <c r="T69" s="971"/>
      <c r="U69" s="971"/>
      <c r="V69" s="971">
        <v>1714</v>
      </c>
      <c r="W69" s="971"/>
      <c r="X69" s="971"/>
      <c r="Y69" s="971"/>
      <c r="Z69" s="971"/>
      <c r="AA69" s="971">
        <v>22</v>
      </c>
      <c r="AB69" s="971"/>
      <c r="AC69" s="971"/>
      <c r="AD69" s="971"/>
      <c r="AE69" s="971"/>
      <c r="AF69" s="971">
        <v>22</v>
      </c>
      <c r="AG69" s="971"/>
      <c r="AH69" s="971"/>
      <c r="AI69" s="971"/>
      <c r="AJ69" s="971"/>
      <c r="AK69" s="971" t="s">
        <v>552</v>
      </c>
      <c r="AL69" s="971"/>
      <c r="AM69" s="971"/>
      <c r="AN69" s="971"/>
      <c r="AO69" s="971"/>
      <c r="AP69" s="971">
        <v>14406</v>
      </c>
      <c r="AQ69" s="971"/>
      <c r="AR69" s="971"/>
      <c r="AS69" s="971"/>
      <c r="AT69" s="971"/>
      <c r="AU69" s="971">
        <v>6188</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554</v>
      </c>
      <c r="C70" s="975"/>
      <c r="D70" s="975"/>
      <c r="E70" s="975"/>
      <c r="F70" s="975"/>
      <c r="G70" s="975"/>
      <c r="H70" s="975"/>
      <c r="I70" s="975"/>
      <c r="J70" s="975"/>
      <c r="K70" s="975"/>
      <c r="L70" s="975"/>
      <c r="M70" s="975"/>
      <c r="N70" s="975"/>
      <c r="O70" s="975"/>
      <c r="P70" s="976"/>
      <c r="Q70" s="977">
        <v>7064</v>
      </c>
      <c r="R70" s="971"/>
      <c r="S70" s="971"/>
      <c r="T70" s="971"/>
      <c r="U70" s="971"/>
      <c r="V70" s="971">
        <v>6858</v>
      </c>
      <c r="W70" s="971"/>
      <c r="X70" s="971"/>
      <c r="Y70" s="971"/>
      <c r="Z70" s="971"/>
      <c r="AA70" s="971">
        <v>206</v>
      </c>
      <c r="AB70" s="971"/>
      <c r="AC70" s="971"/>
      <c r="AD70" s="971"/>
      <c r="AE70" s="971"/>
      <c r="AF70" s="971">
        <v>170</v>
      </c>
      <c r="AG70" s="971"/>
      <c r="AH70" s="971"/>
      <c r="AI70" s="971"/>
      <c r="AJ70" s="971"/>
      <c r="AK70" s="971">
        <v>302</v>
      </c>
      <c r="AL70" s="971"/>
      <c r="AM70" s="971"/>
      <c r="AN70" s="971"/>
      <c r="AO70" s="971"/>
      <c r="AP70" s="971">
        <v>8430</v>
      </c>
      <c r="AQ70" s="971"/>
      <c r="AR70" s="971"/>
      <c r="AS70" s="971"/>
      <c r="AT70" s="971"/>
      <c r="AU70" s="971">
        <v>2925</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555</v>
      </c>
      <c r="C71" s="975"/>
      <c r="D71" s="975"/>
      <c r="E71" s="975"/>
      <c r="F71" s="975"/>
      <c r="G71" s="975"/>
      <c r="H71" s="975"/>
      <c r="I71" s="975"/>
      <c r="J71" s="975"/>
      <c r="K71" s="975"/>
      <c r="L71" s="975"/>
      <c r="M71" s="975"/>
      <c r="N71" s="975"/>
      <c r="O71" s="975"/>
      <c r="P71" s="976"/>
      <c r="Q71" s="977">
        <v>312</v>
      </c>
      <c r="R71" s="971"/>
      <c r="S71" s="971"/>
      <c r="T71" s="971"/>
      <c r="U71" s="971"/>
      <c r="V71" s="971">
        <v>290</v>
      </c>
      <c r="W71" s="971"/>
      <c r="X71" s="971"/>
      <c r="Y71" s="971"/>
      <c r="Z71" s="971"/>
      <c r="AA71" s="971">
        <v>22</v>
      </c>
      <c r="AB71" s="971"/>
      <c r="AC71" s="971"/>
      <c r="AD71" s="971"/>
      <c r="AE71" s="971"/>
      <c r="AF71" s="971">
        <v>22</v>
      </c>
      <c r="AG71" s="971"/>
      <c r="AH71" s="971"/>
      <c r="AI71" s="971"/>
      <c r="AJ71" s="971"/>
      <c r="AK71" s="971" t="s">
        <v>552</v>
      </c>
      <c r="AL71" s="971"/>
      <c r="AM71" s="971"/>
      <c r="AN71" s="971"/>
      <c r="AO71" s="971"/>
      <c r="AP71" s="971" t="s">
        <v>552</v>
      </c>
      <c r="AQ71" s="971"/>
      <c r="AR71" s="971"/>
      <c r="AS71" s="971"/>
      <c r="AT71" s="971"/>
      <c r="AU71" s="971" t="s">
        <v>552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556</v>
      </c>
      <c r="C72" s="975"/>
      <c r="D72" s="975"/>
      <c r="E72" s="975"/>
      <c r="F72" s="975"/>
      <c r="G72" s="975"/>
      <c r="H72" s="975"/>
      <c r="I72" s="975"/>
      <c r="J72" s="975"/>
      <c r="K72" s="975"/>
      <c r="L72" s="975"/>
      <c r="M72" s="975"/>
      <c r="N72" s="975"/>
      <c r="O72" s="975"/>
      <c r="P72" s="976"/>
      <c r="Q72" s="977">
        <v>322367</v>
      </c>
      <c r="R72" s="971"/>
      <c r="S72" s="971"/>
      <c r="T72" s="971"/>
      <c r="U72" s="971"/>
      <c r="V72" s="971">
        <v>314740</v>
      </c>
      <c r="W72" s="971"/>
      <c r="X72" s="971"/>
      <c r="Y72" s="971"/>
      <c r="Z72" s="971"/>
      <c r="AA72" s="971">
        <v>7627</v>
      </c>
      <c r="AB72" s="971"/>
      <c r="AC72" s="971"/>
      <c r="AD72" s="971"/>
      <c r="AE72" s="971"/>
      <c r="AF72" s="971">
        <v>5417</v>
      </c>
      <c r="AG72" s="971"/>
      <c r="AH72" s="971"/>
      <c r="AI72" s="971"/>
      <c r="AJ72" s="971"/>
      <c r="AK72" s="971" t="s">
        <v>552</v>
      </c>
      <c r="AL72" s="971"/>
      <c r="AM72" s="971"/>
      <c r="AN72" s="971"/>
      <c r="AO72" s="971"/>
      <c r="AP72" s="971" t="s">
        <v>552</v>
      </c>
      <c r="AQ72" s="971"/>
      <c r="AR72" s="971"/>
      <c r="AS72" s="971"/>
      <c r="AT72" s="971"/>
      <c r="AU72" s="971" t="s">
        <v>552</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377</v>
      </c>
      <c r="B88" s="937" t="s">
        <v>403</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6696</v>
      </c>
      <c r="AG88" s="959"/>
      <c r="AH88" s="959"/>
      <c r="AI88" s="959"/>
      <c r="AJ88" s="959"/>
      <c r="AK88" s="963"/>
      <c r="AL88" s="963"/>
      <c r="AM88" s="963"/>
      <c r="AN88" s="963"/>
      <c r="AO88" s="963"/>
      <c r="AP88" s="959">
        <v>22836</v>
      </c>
      <c r="AQ88" s="959"/>
      <c r="AR88" s="959"/>
      <c r="AS88" s="959"/>
      <c r="AT88" s="959"/>
      <c r="AU88" s="959">
        <v>9113</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404</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40</v>
      </c>
      <c r="CS102" s="953"/>
      <c r="CT102" s="953"/>
      <c r="CU102" s="953"/>
      <c r="CV102" s="954"/>
      <c r="CW102" s="952">
        <v>22</v>
      </c>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405</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406</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409</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410</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411</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412</v>
      </c>
      <c r="AB109" s="896"/>
      <c r="AC109" s="896"/>
      <c r="AD109" s="896"/>
      <c r="AE109" s="897"/>
      <c r="AF109" s="898" t="s">
        <v>413</v>
      </c>
      <c r="AG109" s="896"/>
      <c r="AH109" s="896"/>
      <c r="AI109" s="896"/>
      <c r="AJ109" s="897"/>
      <c r="AK109" s="898" t="s">
        <v>295</v>
      </c>
      <c r="AL109" s="896"/>
      <c r="AM109" s="896"/>
      <c r="AN109" s="896"/>
      <c r="AO109" s="897"/>
      <c r="AP109" s="898" t="s">
        <v>414</v>
      </c>
      <c r="AQ109" s="896"/>
      <c r="AR109" s="896"/>
      <c r="AS109" s="896"/>
      <c r="AT109" s="929"/>
      <c r="AU109" s="895" t="s">
        <v>411</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412</v>
      </c>
      <c r="BR109" s="896"/>
      <c r="BS109" s="896"/>
      <c r="BT109" s="896"/>
      <c r="BU109" s="897"/>
      <c r="BV109" s="898" t="s">
        <v>413</v>
      </c>
      <c r="BW109" s="896"/>
      <c r="BX109" s="896"/>
      <c r="BY109" s="896"/>
      <c r="BZ109" s="897"/>
      <c r="CA109" s="898" t="s">
        <v>295</v>
      </c>
      <c r="CB109" s="896"/>
      <c r="CC109" s="896"/>
      <c r="CD109" s="896"/>
      <c r="CE109" s="897"/>
      <c r="CF109" s="936" t="s">
        <v>414</v>
      </c>
      <c r="CG109" s="936"/>
      <c r="CH109" s="936"/>
      <c r="CI109" s="936"/>
      <c r="CJ109" s="936"/>
      <c r="CK109" s="898" t="s">
        <v>415</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412</v>
      </c>
      <c r="DH109" s="896"/>
      <c r="DI109" s="896"/>
      <c r="DJ109" s="896"/>
      <c r="DK109" s="897"/>
      <c r="DL109" s="898" t="s">
        <v>413</v>
      </c>
      <c r="DM109" s="896"/>
      <c r="DN109" s="896"/>
      <c r="DO109" s="896"/>
      <c r="DP109" s="897"/>
      <c r="DQ109" s="898" t="s">
        <v>295</v>
      </c>
      <c r="DR109" s="896"/>
      <c r="DS109" s="896"/>
      <c r="DT109" s="896"/>
      <c r="DU109" s="897"/>
      <c r="DV109" s="898" t="s">
        <v>414</v>
      </c>
      <c r="DW109" s="896"/>
      <c r="DX109" s="896"/>
      <c r="DY109" s="896"/>
      <c r="DZ109" s="929"/>
    </row>
    <row r="110" spans="1:131" s="218" customFormat="1" ht="26.25" customHeight="1" x14ac:dyDescent="0.2">
      <c r="A110" s="807" t="s">
        <v>416</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3710534</v>
      </c>
      <c r="AB110" s="889"/>
      <c r="AC110" s="889"/>
      <c r="AD110" s="889"/>
      <c r="AE110" s="890"/>
      <c r="AF110" s="891">
        <v>3635086</v>
      </c>
      <c r="AG110" s="889"/>
      <c r="AH110" s="889"/>
      <c r="AI110" s="889"/>
      <c r="AJ110" s="890"/>
      <c r="AK110" s="891">
        <v>3544045</v>
      </c>
      <c r="AL110" s="889"/>
      <c r="AM110" s="889"/>
      <c r="AN110" s="889"/>
      <c r="AO110" s="890"/>
      <c r="AP110" s="892">
        <v>22.6</v>
      </c>
      <c r="AQ110" s="893"/>
      <c r="AR110" s="893"/>
      <c r="AS110" s="893"/>
      <c r="AT110" s="894"/>
      <c r="AU110" s="930" t="s">
        <v>69</v>
      </c>
      <c r="AV110" s="931"/>
      <c r="AW110" s="931"/>
      <c r="AX110" s="931"/>
      <c r="AY110" s="931"/>
      <c r="AZ110" s="860" t="s">
        <v>417</v>
      </c>
      <c r="BA110" s="808"/>
      <c r="BB110" s="808"/>
      <c r="BC110" s="808"/>
      <c r="BD110" s="808"/>
      <c r="BE110" s="808"/>
      <c r="BF110" s="808"/>
      <c r="BG110" s="808"/>
      <c r="BH110" s="808"/>
      <c r="BI110" s="808"/>
      <c r="BJ110" s="808"/>
      <c r="BK110" s="808"/>
      <c r="BL110" s="808"/>
      <c r="BM110" s="808"/>
      <c r="BN110" s="808"/>
      <c r="BO110" s="808"/>
      <c r="BP110" s="809"/>
      <c r="BQ110" s="861">
        <v>31502957</v>
      </c>
      <c r="BR110" s="842"/>
      <c r="BS110" s="842"/>
      <c r="BT110" s="842"/>
      <c r="BU110" s="842"/>
      <c r="BV110" s="842">
        <v>30372735</v>
      </c>
      <c r="BW110" s="842"/>
      <c r="BX110" s="842"/>
      <c r="BY110" s="842"/>
      <c r="BZ110" s="842"/>
      <c r="CA110" s="842">
        <v>29330369</v>
      </c>
      <c r="CB110" s="842"/>
      <c r="CC110" s="842"/>
      <c r="CD110" s="842"/>
      <c r="CE110" s="842"/>
      <c r="CF110" s="866">
        <v>187.2</v>
      </c>
      <c r="CG110" s="867"/>
      <c r="CH110" s="867"/>
      <c r="CI110" s="867"/>
      <c r="CJ110" s="867"/>
      <c r="CK110" s="926" t="s">
        <v>418</v>
      </c>
      <c r="CL110" s="819"/>
      <c r="CM110" s="860" t="s">
        <v>419</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420</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421</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422</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423</v>
      </c>
      <c r="B112" s="913"/>
      <c r="C112" s="752" t="s">
        <v>424</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425</v>
      </c>
      <c r="BA112" s="752"/>
      <c r="BB112" s="752"/>
      <c r="BC112" s="752"/>
      <c r="BD112" s="752"/>
      <c r="BE112" s="752"/>
      <c r="BF112" s="752"/>
      <c r="BG112" s="752"/>
      <c r="BH112" s="752"/>
      <c r="BI112" s="752"/>
      <c r="BJ112" s="752"/>
      <c r="BK112" s="752"/>
      <c r="BL112" s="752"/>
      <c r="BM112" s="752"/>
      <c r="BN112" s="752"/>
      <c r="BO112" s="752"/>
      <c r="BP112" s="753"/>
      <c r="BQ112" s="816">
        <v>6288291</v>
      </c>
      <c r="BR112" s="817"/>
      <c r="BS112" s="817"/>
      <c r="BT112" s="817"/>
      <c r="BU112" s="817"/>
      <c r="BV112" s="817">
        <v>5889903</v>
      </c>
      <c r="BW112" s="817"/>
      <c r="BX112" s="817"/>
      <c r="BY112" s="817"/>
      <c r="BZ112" s="817"/>
      <c r="CA112" s="817">
        <v>5821313</v>
      </c>
      <c r="CB112" s="817"/>
      <c r="CC112" s="817"/>
      <c r="CD112" s="817"/>
      <c r="CE112" s="817"/>
      <c r="CF112" s="875">
        <v>37.200000000000003</v>
      </c>
      <c r="CG112" s="876"/>
      <c r="CH112" s="876"/>
      <c r="CI112" s="876"/>
      <c r="CJ112" s="876"/>
      <c r="CK112" s="927"/>
      <c r="CL112" s="821"/>
      <c r="CM112" s="815" t="s">
        <v>426</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427</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576595</v>
      </c>
      <c r="AB113" s="919"/>
      <c r="AC113" s="919"/>
      <c r="AD113" s="919"/>
      <c r="AE113" s="920"/>
      <c r="AF113" s="921">
        <v>552365</v>
      </c>
      <c r="AG113" s="919"/>
      <c r="AH113" s="919"/>
      <c r="AI113" s="919"/>
      <c r="AJ113" s="920"/>
      <c r="AK113" s="921">
        <v>542970</v>
      </c>
      <c r="AL113" s="919"/>
      <c r="AM113" s="919"/>
      <c r="AN113" s="919"/>
      <c r="AO113" s="920"/>
      <c r="AP113" s="922">
        <v>3.5</v>
      </c>
      <c r="AQ113" s="923"/>
      <c r="AR113" s="923"/>
      <c r="AS113" s="923"/>
      <c r="AT113" s="924"/>
      <c r="AU113" s="932"/>
      <c r="AV113" s="933"/>
      <c r="AW113" s="933"/>
      <c r="AX113" s="933"/>
      <c r="AY113" s="933"/>
      <c r="AZ113" s="815" t="s">
        <v>428</v>
      </c>
      <c r="BA113" s="752"/>
      <c r="BB113" s="752"/>
      <c r="BC113" s="752"/>
      <c r="BD113" s="752"/>
      <c r="BE113" s="752"/>
      <c r="BF113" s="752"/>
      <c r="BG113" s="752"/>
      <c r="BH113" s="752"/>
      <c r="BI113" s="752"/>
      <c r="BJ113" s="752"/>
      <c r="BK113" s="752"/>
      <c r="BL113" s="752"/>
      <c r="BM113" s="752"/>
      <c r="BN113" s="752"/>
      <c r="BO113" s="752"/>
      <c r="BP113" s="753"/>
      <c r="BQ113" s="816">
        <v>8829136</v>
      </c>
      <c r="BR113" s="817"/>
      <c r="BS113" s="817"/>
      <c r="BT113" s="817"/>
      <c r="BU113" s="817"/>
      <c r="BV113" s="817">
        <v>9050450</v>
      </c>
      <c r="BW113" s="817"/>
      <c r="BX113" s="817"/>
      <c r="BY113" s="817"/>
      <c r="BZ113" s="817"/>
      <c r="CA113" s="817">
        <v>9113463</v>
      </c>
      <c r="CB113" s="817"/>
      <c r="CC113" s="817"/>
      <c r="CD113" s="817"/>
      <c r="CE113" s="817"/>
      <c r="CF113" s="875">
        <v>58.2</v>
      </c>
      <c r="CG113" s="876"/>
      <c r="CH113" s="876"/>
      <c r="CI113" s="876"/>
      <c r="CJ113" s="876"/>
      <c r="CK113" s="927"/>
      <c r="CL113" s="821"/>
      <c r="CM113" s="815" t="s">
        <v>429</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430</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204293</v>
      </c>
      <c r="AB114" s="780"/>
      <c r="AC114" s="780"/>
      <c r="AD114" s="780"/>
      <c r="AE114" s="781"/>
      <c r="AF114" s="782">
        <v>224826</v>
      </c>
      <c r="AG114" s="780"/>
      <c r="AH114" s="780"/>
      <c r="AI114" s="780"/>
      <c r="AJ114" s="781"/>
      <c r="AK114" s="782">
        <v>197349</v>
      </c>
      <c r="AL114" s="780"/>
      <c r="AM114" s="780"/>
      <c r="AN114" s="780"/>
      <c r="AO114" s="781"/>
      <c r="AP114" s="824">
        <v>1.3</v>
      </c>
      <c r="AQ114" s="825"/>
      <c r="AR114" s="825"/>
      <c r="AS114" s="825"/>
      <c r="AT114" s="826"/>
      <c r="AU114" s="932"/>
      <c r="AV114" s="933"/>
      <c r="AW114" s="933"/>
      <c r="AX114" s="933"/>
      <c r="AY114" s="933"/>
      <c r="AZ114" s="815" t="s">
        <v>431</v>
      </c>
      <c r="BA114" s="752"/>
      <c r="BB114" s="752"/>
      <c r="BC114" s="752"/>
      <c r="BD114" s="752"/>
      <c r="BE114" s="752"/>
      <c r="BF114" s="752"/>
      <c r="BG114" s="752"/>
      <c r="BH114" s="752"/>
      <c r="BI114" s="752"/>
      <c r="BJ114" s="752"/>
      <c r="BK114" s="752"/>
      <c r="BL114" s="752"/>
      <c r="BM114" s="752"/>
      <c r="BN114" s="752"/>
      <c r="BO114" s="752"/>
      <c r="BP114" s="753"/>
      <c r="BQ114" s="816">
        <v>1180629</v>
      </c>
      <c r="BR114" s="817"/>
      <c r="BS114" s="817"/>
      <c r="BT114" s="817"/>
      <c r="BU114" s="817"/>
      <c r="BV114" s="817">
        <v>1272183</v>
      </c>
      <c r="BW114" s="817"/>
      <c r="BX114" s="817"/>
      <c r="BY114" s="817"/>
      <c r="BZ114" s="817"/>
      <c r="CA114" s="817">
        <v>1453593</v>
      </c>
      <c r="CB114" s="817"/>
      <c r="CC114" s="817"/>
      <c r="CD114" s="817"/>
      <c r="CE114" s="817"/>
      <c r="CF114" s="875">
        <v>9.3000000000000007</v>
      </c>
      <c r="CG114" s="876"/>
      <c r="CH114" s="876"/>
      <c r="CI114" s="876"/>
      <c r="CJ114" s="876"/>
      <c r="CK114" s="927"/>
      <c r="CL114" s="821"/>
      <c r="CM114" s="815" t="s">
        <v>432</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433</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2306</v>
      </c>
      <c r="AB115" s="919"/>
      <c r="AC115" s="919"/>
      <c r="AD115" s="919"/>
      <c r="AE115" s="920"/>
      <c r="AF115" s="921">
        <v>16034</v>
      </c>
      <c r="AG115" s="919"/>
      <c r="AH115" s="919"/>
      <c r="AI115" s="919"/>
      <c r="AJ115" s="920"/>
      <c r="AK115" s="921">
        <v>1928</v>
      </c>
      <c r="AL115" s="919"/>
      <c r="AM115" s="919"/>
      <c r="AN115" s="919"/>
      <c r="AO115" s="920"/>
      <c r="AP115" s="922">
        <v>0</v>
      </c>
      <c r="AQ115" s="923"/>
      <c r="AR115" s="923"/>
      <c r="AS115" s="923"/>
      <c r="AT115" s="924"/>
      <c r="AU115" s="932"/>
      <c r="AV115" s="933"/>
      <c r="AW115" s="933"/>
      <c r="AX115" s="933"/>
      <c r="AY115" s="933"/>
      <c r="AZ115" s="815" t="s">
        <v>434</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v>607863</v>
      </c>
      <c r="BW115" s="817"/>
      <c r="BX115" s="817"/>
      <c r="BY115" s="817"/>
      <c r="BZ115" s="817"/>
      <c r="CA115" s="817">
        <v>883457</v>
      </c>
      <c r="CB115" s="817"/>
      <c r="CC115" s="817"/>
      <c r="CD115" s="817"/>
      <c r="CE115" s="817"/>
      <c r="CF115" s="875">
        <v>5.6</v>
      </c>
      <c r="CG115" s="876"/>
      <c r="CH115" s="876"/>
      <c r="CI115" s="876"/>
      <c r="CJ115" s="876"/>
      <c r="CK115" s="927"/>
      <c r="CL115" s="821"/>
      <c r="CM115" s="815" t="s">
        <v>435</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436</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v>294</v>
      </c>
      <c r="AL116" s="780"/>
      <c r="AM116" s="780"/>
      <c r="AN116" s="780"/>
      <c r="AO116" s="781"/>
      <c r="AP116" s="824">
        <v>0</v>
      </c>
      <c r="AQ116" s="825"/>
      <c r="AR116" s="825"/>
      <c r="AS116" s="825"/>
      <c r="AT116" s="826"/>
      <c r="AU116" s="932"/>
      <c r="AV116" s="933"/>
      <c r="AW116" s="933"/>
      <c r="AX116" s="933"/>
      <c r="AY116" s="933"/>
      <c r="AZ116" s="909" t="s">
        <v>437</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438</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439</v>
      </c>
      <c r="Z117" s="897"/>
      <c r="AA117" s="902">
        <v>4493728</v>
      </c>
      <c r="AB117" s="903"/>
      <c r="AC117" s="903"/>
      <c r="AD117" s="903"/>
      <c r="AE117" s="904"/>
      <c r="AF117" s="905">
        <v>4428311</v>
      </c>
      <c r="AG117" s="903"/>
      <c r="AH117" s="903"/>
      <c r="AI117" s="903"/>
      <c r="AJ117" s="904"/>
      <c r="AK117" s="905">
        <v>4286586</v>
      </c>
      <c r="AL117" s="903"/>
      <c r="AM117" s="903"/>
      <c r="AN117" s="903"/>
      <c r="AO117" s="904"/>
      <c r="AP117" s="906"/>
      <c r="AQ117" s="907"/>
      <c r="AR117" s="907"/>
      <c r="AS117" s="907"/>
      <c r="AT117" s="908"/>
      <c r="AU117" s="932"/>
      <c r="AV117" s="933"/>
      <c r="AW117" s="933"/>
      <c r="AX117" s="933"/>
      <c r="AY117" s="933"/>
      <c r="AZ117" s="863" t="s">
        <v>440</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441</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415</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412</v>
      </c>
      <c r="AB118" s="896"/>
      <c r="AC118" s="896"/>
      <c r="AD118" s="896"/>
      <c r="AE118" s="897"/>
      <c r="AF118" s="898" t="s">
        <v>413</v>
      </c>
      <c r="AG118" s="896"/>
      <c r="AH118" s="896"/>
      <c r="AI118" s="896"/>
      <c r="AJ118" s="897"/>
      <c r="AK118" s="898" t="s">
        <v>295</v>
      </c>
      <c r="AL118" s="896"/>
      <c r="AM118" s="896"/>
      <c r="AN118" s="896"/>
      <c r="AO118" s="897"/>
      <c r="AP118" s="899" t="s">
        <v>414</v>
      </c>
      <c r="AQ118" s="900"/>
      <c r="AR118" s="900"/>
      <c r="AS118" s="900"/>
      <c r="AT118" s="901"/>
      <c r="AU118" s="932"/>
      <c r="AV118" s="933"/>
      <c r="AW118" s="933"/>
      <c r="AX118" s="933"/>
      <c r="AY118" s="933"/>
      <c r="AZ118" s="838" t="s">
        <v>442</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443</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418</v>
      </c>
      <c r="B119" s="819"/>
      <c r="C119" s="860" t="s">
        <v>419</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444</v>
      </c>
      <c r="BP119" s="878"/>
      <c r="BQ119" s="879">
        <v>47801013</v>
      </c>
      <c r="BR119" s="845"/>
      <c r="BS119" s="845"/>
      <c r="BT119" s="845"/>
      <c r="BU119" s="845"/>
      <c r="BV119" s="845">
        <v>47193134</v>
      </c>
      <c r="BW119" s="845"/>
      <c r="BX119" s="845"/>
      <c r="BY119" s="845"/>
      <c r="BZ119" s="845"/>
      <c r="CA119" s="845">
        <v>46602195</v>
      </c>
      <c r="CB119" s="845"/>
      <c r="CC119" s="845"/>
      <c r="CD119" s="845"/>
      <c r="CE119" s="845"/>
      <c r="CF119" s="748"/>
      <c r="CG119" s="749"/>
      <c r="CH119" s="749"/>
      <c r="CI119" s="749"/>
      <c r="CJ119" s="834"/>
      <c r="CK119" s="928"/>
      <c r="CL119" s="823"/>
      <c r="CM119" s="838" t="s">
        <v>445</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2">
      <c r="A120" s="820"/>
      <c r="B120" s="821"/>
      <c r="C120" s="815" t="s">
        <v>422</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446</v>
      </c>
      <c r="AV120" s="881"/>
      <c r="AW120" s="881"/>
      <c r="AX120" s="881"/>
      <c r="AY120" s="882"/>
      <c r="AZ120" s="860" t="s">
        <v>447</v>
      </c>
      <c r="BA120" s="808"/>
      <c r="BB120" s="808"/>
      <c r="BC120" s="808"/>
      <c r="BD120" s="808"/>
      <c r="BE120" s="808"/>
      <c r="BF120" s="808"/>
      <c r="BG120" s="808"/>
      <c r="BH120" s="808"/>
      <c r="BI120" s="808"/>
      <c r="BJ120" s="808"/>
      <c r="BK120" s="808"/>
      <c r="BL120" s="808"/>
      <c r="BM120" s="808"/>
      <c r="BN120" s="808"/>
      <c r="BO120" s="808"/>
      <c r="BP120" s="809"/>
      <c r="BQ120" s="861">
        <v>8676443</v>
      </c>
      <c r="BR120" s="842"/>
      <c r="BS120" s="842"/>
      <c r="BT120" s="842"/>
      <c r="BU120" s="842"/>
      <c r="BV120" s="842">
        <v>8166187</v>
      </c>
      <c r="BW120" s="842"/>
      <c r="BX120" s="842"/>
      <c r="BY120" s="842"/>
      <c r="BZ120" s="842"/>
      <c r="CA120" s="842">
        <v>7256204</v>
      </c>
      <c r="CB120" s="842"/>
      <c r="CC120" s="842"/>
      <c r="CD120" s="842"/>
      <c r="CE120" s="842"/>
      <c r="CF120" s="866">
        <v>46.3</v>
      </c>
      <c r="CG120" s="867"/>
      <c r="CH120" s="867"/>
      <c r="CI120" s="867"/>
      <c r="CJ120" s="867"/>
      <c r="CK120" s="868" t="s">
        <v>448</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4237687</v>
      </c>
      <c r="DH120" s="842"/>
      <c r="DI120" s="842"/>
      <c r="DJ120" s="842"/>
      <c r="DK120" s="842"/>
      <c r="DL120" s="842">
        <v>4221485</v>
      </c>
      <c r="DM120" s="842"/>
      <c r="DN120" s="842"/>
      <c r="DO120" s="842"/>
      <c r="DP120" s="842"/>
      <c r="DQ120" s="842">
        <v>4255469</v>
      </c>
      <c r="DR120" s="842"/>
      <c r="DS120" s="842"/>
      <c r="DT120" s="842"/>
      <c r="DU120" s="842"/>
      <c r="DV120" s="843">
        <v>27.2</v>
      </c>
      <c r="DW120" s="843"/>
      <c r="DX120" s="843"/>
      <c r="DY120" s="843"/>
      <c r="DZ120" s="844"/>
    </row>
    <row r="121" spans="1:130" s="218" customFormat="1" ht="26.25" customHeight="1" x14ac:dyDescent="0.2">
      <c r="A121" s="820"/>
      <c r="B121" s="821"/>
      <c r="C121" s="863" t="s">
        <v>449</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450</v>
      </c>
      <c r="BA121" s="752"/>
      <c r="BB121" s="752"/>
      <c r="BC121" s="752"/>
      <c r="BD121" s="752"/>
      <c r="BE121" s="752"/>
      <c r="BF121" s="752"/>
      <c r="BG121" s="752"/>
      <c r="BH121" s="752"/>
      <c r="BI121" s="752"/>
      <c r="BJ121" s="752"/>
      <c r="BK121" s="752"/>
      <c r="BL121" s="752"/>
      <c r="BM121" s="752"/>
      <c r="BN121" s="752"/>
      <c r="BO121" s="752"/>
      <c r="BP121" s="753"/>
      <c r="BQ121" s="816">
        <v>2222668</v>
      </c>
      <c r="BR121" s="817"/>
      <c r="BS121" s="817"/>
      <c r="BT121" s="817"/>
      <c r="BU121" s="817"/>
      <c r="BV121" s="817">
        <v>2438524</v>
      </c>
      <c r="BW121" s="817"/>
      <c r="BX121" s="817"/>
      <c r="BY121" s="817"/>
      <c r="BZ121" s="817"/>
      <c r="CA121" s="817">
        <v>2504553</v>
      </c>
      <c r="CB121" s="817"/>
      <c r="CC121" s="817"/>
      <c r="CD121" s="817"/>
      <c r="CE121" s="817"/>
      <c r="CF121" s="875">
        <v>16</v>
      </c>
      <c r="CG121" s="876"/>
      <c r="CH121" s="876"/>
      <c r="CI121" s="876"/>
      <c r="CJ121" s="876"/>
      <c r="CK121" s="869"/>
      <c r="CL121" s="855"/>
      <c r="CM121" s="855"/>
      <c r="CN121" s="855"/>
      <c r="CO121" s="856"/>
      <c r="CP121" s="835" t="s">
        <v>395</v>
      </c>
      <c r="CQ121" s="836"/>
      <c r="CR121" s="836"/>
      <c r="CS121" s="836"/>
      <c r="CT121" s="836"/>
      <c r="CU121" s="836"/>
      <c r="CV121" s="836"/>
      <c r="CW121" s="836"/>
      <c r="CX121" s="836"/>
      <c r="CY121" s="836"/>
      <c r="CZ121" s="836"/>
      <c r="DA121" s="836"/>
      <c r="DB121" s="836"/>
      <c r="DC121" s="836"/>
      <c r="DD121" s="836"/>
      <c r="DE121" s="836"/>
      <c r="DF121" s="837"/>
      <c r="DG121" s="816">
        <v>1957135</v>
      </c>
      <c r="DH121" s="817"/>
      <c r="DI121" s="817"/>
      <c r="DJ121" s="817"/>
      <c r="DK121" s="817"/>
      <c r="DL121" s="817">
        <v>1557537</v>
      </c>
      <c r="DM121" s="817"/>
      <c r="DN121" s="817"/>
      <c r="DO121" s="817"/>
      <c r="DP121" s="817"/>
      <c r="DQ121" s="817">
        <v>1472259</v>
      </c>
      <c r="DR121" s="817"/>
      <c r="DS121" s="817"/>
      <c r="DT121" s="817"/>
      <c r="DU121" s="817"/>
      <c r="DV121" s="794">
        <v>9.4</v>
      </c>
      <c r="DW121" s="794"/>
      <c r="DX121" s="794"/>
      <c r="DY121" s="794"/>
      <c r="DZ121" s="795"/>
    </row>
    <row r="122" spans="1:130" s="218" customFormat="1" ht="26.25" customHeight="1" x14ac:dyDescent="0.2">
      <c r="A122" s="820"/>
      <c r="B122" s="821"/>
      <c r="C122" s="815" t="s">
        <v>432</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451</v>
      </c>
      <c r="BA122" s="839"/>
      <c r="BB122" s="839"/>
      <c r="BC122" s="839"/>
      <c r="BD122" s="839"/>
      <c r="BE122" s="839"/>
      <c r="BF122" s="839"/>
      <c r="BG122" s="839"/>
      <c r="BH122" s="839"/>
      <c r="BI122" s="839"/>
      <c r="BJ122" s="839"/>
      <c r="BK122" s="839"/>
      <c r="BL122" s="839"/>
      <c r="BM122" s="839"/>
      <c r="BN122" s="839"/>
      <c r="BO122" s="839"/>
      <c r="BP122" s="840"/>
      <c r="BQ122" s="879">
        <v>35464252</v>
      </c>
      <c r="BR122" s="845"/>
      <c r="BS122" s="845"/>
      <c r="BT122" s="845"/>
      <c r="BU122" s="845"/>
      <c r="BV122" s="845">
        <v>33810868</v>
      </c>
      <c r="BW122" s="845"/>
      <c r="BX122" s="845"/>
      <c r="BY122" s="845"/>
      <c r="BZ122" s="845"/>
      <c r="CA122" s="845">
        <v>32050491</v>
      </c>
      <c r="CB122" s="845"/>
      <c r="CC122" s="845"/>
      <c r="CD122" s="845"/>
      <c r="CE122" s="845"/>
      <c r="CF122" s="846">
        <v>204.6</v>
      </c>
      <c r="CG122" s="847"/>
      <c r="CH122" s="847"/>
      <c r="CI122" s="847"/>
      <c r="CJ122" s="847"/>
      <c r="CK122" s="869"/>
      <c r="CL122" s="855"/>
      <c r="CM122" s="855"/>
      <c r="CN122" s="855"/>
      <c r="CO122" s="856"/>
      <c r="CP122" s="835" t="s">
        <v>396</v>
      </c>
      <c r="CQ122" s="836"/>
      <c r="CR122" s="836"/>
      <c r="CS122" s="836"/>
      <c r="CT122" s="836"/>
      <c r="CU122" s="836"/>
      <c r="CV122" s="836"/>
      <c r="CW122" s="836"/>
      <c r="CX122" s="836"/>
      <c r="CY122" s="836"/>
      <c r="CZ122" s="836"/>
      <c r="DA122" s="836"/>
      <c r="DB122" s="836"/>
      <c r="DC122" s="836"/>
      <c r="DD122" s="836"/>
      <c r="DE122" s="836"/>
      <c r="DF122" s="837"/>
      <c r="DG122" s="816">
        <v>85419</v>
      </c>
      <c r="DH122" s="817"/>
      <c r="DI122" s="817"/>
      <c r="DJ122" s="817"/>
      <c r="DK122" s="817"/>
      <c r="DL122" s="817">
        <v>102679</v>
      </c>
      <c r="DM122" s="817"/>
      <c r="DN122" s="817"/>
      <c r="DO122" s="817"/>
      <c r="DP122" s="817"/>
      <c r="DQ122" s="817">
        <v>85282</v>
      </c>
      <c r="DR122" s="817"/>
      <c r="DS122" s="817"/>
      <c r="DT122" s="817"/>
      <c r="DU122" s="817"/>
      <c r="DV122" s="794">
        <v>0.5</v>
      </c>
      <c r="DW122" s="794"/>
      <c r="DX122" s="794"/>
      <c r="DY122" s="794"/>
      <c r="DZ122" s="795"/>
    </row>
    <row r="123" spans="1:130" s="218" customFormat="1" ht="26.25" customHeight="1" x14ac:dyDescent="0.2">
      <c r="A123" s="820"/>
      <c r="B123" s="821"/>
      <c r="C123" s="815" t="s">
        <v>438</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452</v>
      </c>
      <c r="BP123" s="878"/>
      <c r="BQ123" s="832">
        <v>46363363</v>
      </c>
      <c r="BR123" s="833"/>
      <c r="BS123" s="833"/>
      <c r="BT123" s="833"/>
      <c r="BU123" s="833"/>
      <c r="BV123" s="833">
        <v>44415579</v>
      </c>
      <c r="BW123" s="833"/>
      <c r="BX123" s="833"/>
      <c r="BY123" s="833"/>
      <c r="BZ123" s="833"/>
      <c r="CA123" s="833">
        <v>41811248</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v>8050</v>
      </c>
      <c r="DH123" s="780"/>
      <c r="DI123" s="780"/>
      <c r="DJ123" s="780"/>
      <c r="DK123" s="781"/>
      <c r="DL123" s="782">
        <v>8202</v>
      </c>
      <c r="DM123" s="780"/>
      <c r="DN123" s="780"/>
      <c r="DO123" s="780"/>
      <c r="DP123" s="781"/>
      <c r="DQ123" s="782">
        <v>8303</v>
      </c>
      <c r="DR123" s="780"/>
      <c r="DS123" s="780"/>
      <c r="DT123" s="780"/>
      <c r="DU123" s="781"/>
      <c r="DV123" s="824">
        <v>0.1</v>
      </c>
      <c r="DW123" s="825"/>
      <c r="DX123" s="825"/>
      <c r="DY123" s="825"/>
      <c r="DZ123" s="826"/>
    </row>
    <row r="124" spans="1:130" s="218" customFormat="1" ht="26.25" customHeight="1" thickBot="1" x14ac:dyDescent="0.25">
      <c r="A124" s="820"/>
      <c r="B124" s="821"/>
      <c r="C124" s="815" t="s">
        <v>441</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453</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9.3000000000000007</v>
      </c>
      <c r="BR124" s="831"/>
      <c r="BS124" s="831"/>
      <c r="BT124" s="831"/>
      <c r="BU124" s="831"/>
      <c r="BV124" s="831">
        <v>17.899999999999999</v>
      </c>
      <c r="BW124" s="831"/>
      <c r="BX124" s="831"/>
      <c r="BY124" s="831"/>
      <c r="BZ124" s="831"/>
      <c r="CA124" s="831">
        <v>30.5</v>
      </c>
      <c r="CB124" s="831"/>
      <c r="CC124" s="831"/>
      <c r="CD124" s="831"/>
      <c r="CE124" s="831"/>
      <c r="CF124" s="726"/>
      <c r="CG124" s="727"/>
      <c r="CH124" s="727"/>
      <c r="CI124" s="727"/>
      <c r="CJ124" s="862"/>
      <c r="CK124" s="870"/>
      <c r="CL124" s="870"/>
      <c r="CM124" s="870"/>
      <c r="CN124" s="870"/>
      <c r="CO124" s="871"/>
      <c r="CP124" s="835" t="s">
        <v>454</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443</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455</v>
      </c>
      <c r="CL125" s="852"/>
      <c r="CM125" s="852"/>
      <c r="CN125" s="852"/>
      <c r="CO125" s="853"/>
      <c r="CP125" s="860" t="s">
        <v>456</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445</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457</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2">
      <c r="A127" s="822"/>
      <c r="B127" s="823"/>
      <c r="C127" s="838" t="s">
        <v>458</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v>2306</v>
      </c>
      <c r="AB127" s="780"/>
      <c r="AC127" s="780"/>
      <c r="AD127" s="780"/>
      <c r="AE127" s="781"/>
      <c r="AF127" s="782">
        <v>16034</v>
      </c>
      <c r="AG127" s="780"/>
      <c r="AH127" s="780"/>
      <c r="AI127" s="780"/>
      <c r="AJ127" s="781"/>
      <c r="AK127" s="782">
        <v>1928</v>
      </c>
      <c r="AL127" s="780"/>
      <c r="AM127" s="780"/>
      <c r="AN127" s="780"/>
      <c r="AO127" s="781"/>
      <c r="AP127" s="824">
        <v>0</v>
      </c>
      <c r="AQ127" s="825"/>
      <c r="AR127" s="825"/>
      <c r="AS127" s="825"/>
      <c r="AT127" s="826"/>
      <c r="AU127" s="220"/>
      <c r="AV127" s="220"/>
      <c r="AW127" s="220"/>
      <c r="AX127" s="841" t="s">
        <v>459</v>
      </c>
      <c r="AY127" s="812"/>
      <c r="AZ127" s="812"/>
      <c r="BA127" s="812"/>
      <c r="BB127" s="812"/>
      <c r="BC127" s="812"/>
      <c r="BD127" s="812"/>
      <c r="BE127" s="813"/>
      <c r="BF127" s="811" t="s">
        <v>460</v>
      </c>
      <c r="BG127" s="812"/>
      <c r="BH127" s="812"/>
      <c r="BI127" s="812"/>
      <c r="BJ127" s="812"/>
      <c r="BK127" s="812"/>
      <c r="BL127" s="813"/>
      <c r="BM127" s="811" t="s">
        <v>461</v>
      </c>
      <c r="BN127" s="812"/>
      <c r="BO127" s="812"/>
      <c r="BP127" s="812"/>
      <c r="BQ127" s="812"/>
      <c r="BR127" s="812"/>
      <c r="BS127" s="813"/>
      <c r="BT127" s="811" t="s">
        <v>462</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463</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v>607863</v>
      </c>
      <c r="DM127" s="817"/>
      <c r="DN127" s="817"/>
      <c r="DO127" s="817"/>
      <c r="DP127" s="817"/>
      <c r="DQ127" s="817">
        <v>883457</v>
      </c>
      <c r="DR127" s="817"/>
      <c r="DS127" s="817"/>
      <c r="DT127" s="817"/>
      <c r="DU127" s="817"/>
      <c r="DV127" s="794">
        <v>5.6</v>
      </c>
      <c r="DW127" s="794"/>
      <c r="DX127" s="794"/>
      <c r="DY127" s="794"/>
      <c r="DZ127" s="795"/>
    </row>
    <row r="128" spans="1:130" s="218" customFormat="1" ht="26.25" customHeight="1" thickBot="1" x14ac:dyDescent="0.25">
      <c r="A128" s="796" t="s">
        <v>464</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465</v>
      </c>
      <c r="X128" s="798"/>
      <c r="Y128" s="798"/>
      <c r="Z128" s="799"/>
      <c r="AA128" s="800">
        <v>163625</v>
      </c>
      <c r="AB128" s="801"/>
      <c r="AC128" s="801"/>
      <c r="AD128" s="801"/>
      <c r="AE128" s="802"/>
      <c r="AF128" s="803">
        <v>196648</v>
      </c>
      <c r="AG128" s="801"/>
      <c r="AH128" s="801"/>
      <c r="AI128" s="801"/>
      <c r="AJ128" s="802"/>
      <c r="AK128" s="803">
        <v>214865</v>
      </c>
      <c r="AL128" s="801"/>
      <c r="AM128" s="801"/>
      <c r="AN128" s="801"/>
      <c r="AO128" s="802"/>
      <c r="AP128" s="804"/>
      <c r="AQ128" s="805"/>
      <c r="AR128" s="805"/>
      <c r="AS128" s="805"/>
      <c r="AT128" s="806"/>
      <c r="AU128" s="220"/>
      <c r="AV128" s="220"/>
      <c r="AW128" s="220"/>
      <c r="AX128" s="807" t="s">
        <v>466</v>
      </c>
      <c r="AY128" s="808"/>
      <c r="AZ128" s="808"/>
      <c r="BA128" s="808"/>
      <c r="BB128" s="808"/>
      <c r="BC128" s="808"/>
      <c r="BD128" s="808"/>
      <c r="BE128" s="809"/>
      <c r="BF128" s="786" t="s">
        <v>122</v>
      </c>
      <c r="BG128" s="787"/>
      <c r="BH128" s="787"/>
      <c r="BI128" s="787"/>
      <c r="BJ128" s="787"/>
      <c r="BK128" s="787"/>
      <c r="BL128" s="810"/>
      <c r="BM128" s="786">
        <v>12.56</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467</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468</v>
      </c>
      <c r="X129" s="777"/>
      <c r="Y129" s="777"/>
      <c r="Z129" s="778"/>
      <c r="AA129" s="779">
        <v>18452992</v>
      </c>
      <c r="AB129" s="780"/>
      <c r="AC129" s="780"/>
      <c r="AD129" s="780"/>
      <c r="AE129" s="781"/>
      <c r="AF129" s="782">
        <v>18456358</v>
      </c>
      <c r="AG129" s="780"/>
      <c r="AH129" s="780"/>
      <c r="AI129" s="780"/>
      <c r="AJ129" s="781"/>
      <c r="AK129" s="782">
        <v>18652425</v>
      </c>
      <c r="AL129" s="780"/>
      <c r="AM129" s="780"/>
      <c r="AN129" s="780"/>
      <c r="AO129" s="781"/>
      <c r="AP129" s="783"/>
      <c r="AQ129" s="784"/>
      <c r="AR129" s="784"/>
      <c r="AS129" s="784"/>
      <c r="AT129" s="785"/>
      <c r="AU129" s="221"/>
      <c r="AV129" s="221"/>
      <c r="AW129" s="221"/>
      <c r="AX129" s="751" t="s">
        <v>469</v>
      </c>
      <c r="AY129" s="752"/>
      <c r="AZ129" s="752"/>
      <c r="BA129" s="752"/>
      <c r="BB129" s="752"/>
      <c r="BC129" s="752"/>
      <c r="BD129" s="752"/>
      <c r="BE129" s="753"/>
      <c r="BF129" s="770" t="s">
        <v>122</v>
      </c>
      <c r="BG129" s="771"/>
      <c r="BH129" s="771"/>
      <c r="BI129" s="771"/>
      <c r="BJ129" s="771"/>
      <c r="BK129" s="771"/>
      <c r="BL129" s="772"/>
      <c r="BM129" s="770">
        <v>17.559999999999999</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470</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471</v>
      </c>
      <c r="X130" s="777"/>
      <c r="Y130" s="777"/>
      <c r="Z130" s="778"/>
      <c r="AA130" s="779">
        <v>3005309</v>
      </c>
      <c r="AB130" s="780"/>
      <c r="AC130" s="780"/>
      <c r="AD130" s="780"/>
      <c r="AE130" s="781"/>
      <c r="AF130" s="782">
        <v>2991933</v>
      </c>
      <c r="AG130" s="780"/>
      <c r="AH130" s="780"/>
      <c r="AI130" s="780"/>
      <c r="AJ130" s="781"/>
      <c r="AK130" s="782">
        <v>2985497</v>
      </c>
      <c r="AL130" s="780"/>
      <c r="AM130" s="780"/>
      <c r="AN130" s="780"/>
      <c r="AO130" s="781"/>
      <c r="AP130" s="783"/>
      <c r="AQ130" s="784"/>
      <c r="AR130" s="784"/>
      <c r="AS130" s="784"/>
      <c r="AT130" s="785"/>
      <c r="AU130" s="221"/>
      <c r="AV130" s="221"/>
      <c r="AW130" s="221"/>
      <c r="AX130" s="751" t="s">
        <v>472</v>
      </c>
      <c r="AY130" s="752"/>
      <c r="AZ130" s="752"/>
      <c r="BA130" s="752"/>
      <c r="BB130" s="752"/>
      <c r="BC130" s="752"/>
      <c r="BD130" s="752"/>
      <c r="BE130" s="753"/>
      <c r="BF130" s="754">
        <v>7.8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473</v>
      </c>
      <c r="X131" s="761"/>
      <c r="Y131" s="761"/>
      <c r="Z131" s="762"/>
      <c r="AA131" s="763">
        <v>15447683</v>
      </c>
      <c r="AB131" s="764"/>
      <c r="AC131" s="764"/>
      <c r="AD131" s="764"/>
      <c r="AE131" s="765"/>
      <c r="AF131" s="766">
        <v>15464425</v>
      </c>
      <c r="AG131" s="764"/>
      <c r="AH131" s="764"/>
      <c r="AI131" s="764"/>
      <c r="AJ131" s="765"/>
      <c r="AK131" s="766">
        <v>15666928</v>
      </c>
      <c r="AL131" s="764"/>
      <c r="AM131" s="764"/>
      <c r="AN131" s="764"/>
      <c r="AO131" s="765"/>
      <c r="AP131" s="767"/>
      <c r="AQ131" s="768"/>
      <c r="AR131" s="768"/>
      <c r="AS131" s="768"/>
      <c r="AT131" s="769"/>
      <c r="AU131" s="221"/>
      <c r="AV131" s="221"/>
      <c r="AW131" s="221"/>
      <c r="AX131" s="729" t="s">
        <v>474</v>
      </c>
      <c r="AY131" s="730"/>
      <c r="AZ131" s="730"/>
      <c r="BA131" s="730"/>
      <c r="BB131" s="730"/>
      <c r="BC131" s="730"/>
      <c r="BD131" s="730"/>
      <c r="BE131" s="731"/>
      <c r="BF131" s="732">
        <v>30.5</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475</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476</v>
      </c>
      <c r="W132" s="742"/>
      <c r="X132" s="742"/>
      <c r="Y132" s="742"/>
      <c r="Z132" s="743"/>
      <c r="AA132" s="744">
        <v>8.5760045700000003</v>
      </c>
      <c r="AB132" s="745"/>
      <c r="AC132" s="745"/>
      <c r="AD132" s="745"/>
      <c r="AE132" s="746"/>
      <c r="AF132" s="747">
        <v>8.0166575869999992</v>
      </c>
      <c r="AG132" s="745"/>
      <c r="AH132" s="745"/>
      <c r="AI132" s="745"/>
      <c r="AJ132" s="746"/>
      <c r="AK132" s="747">
        <v>6.9332290289999996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477</v>
      </c>
      <c r="W133" s="721"/>
      <c r="X133" s="721"/>
      <c r="Y133" s="721"/>
      <c r="Z133" s="722"/>
      <c r="AA133" s="723">
        <v>9.1</v>
      </c>
      <c r="AB133" s="724"/>
      <c r="AC133" s="724"/>
      <c r="AD133" s="724"/>
      <c r="AE133" s="725"/>
      <c r="AF133" s="723">
        <v>8.5</v>
      </c>
      <c r="AG133" s="724"/>
      <c r="AH133" s="724"/>
      <c r="AI133" s="724"/>
      <c r="AJ133" s="725"/>
      <c r="AK133" s="723">
        <v>7.8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r7WkhUc/L9NZQJjhXrR+SKpY5ch96DEkgvmypSGREiGIx7qXGEI2BHTC4SPAPADSPIQma9FaHepCY5x2j2jl1w==" saltValue="xrUZWUkgt1OIzcgz9Nc3B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478</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5jOgSsV3/4IFm3kqVK7OuQyyGne7cId/D+Aq+jeY+qu98+yVHucA4jVAK+zeHvwXyW34ga+FAzBkCGxVbmjA9A==" saltValue="z7mS3FWp5U253rkgF4A3Rw==" spinCount="100000" sheet="1" objects="1" scenarios="1"/>
  <dataConsolidate/>
  <phoneticPr fontId="2"/>
  <printOptions horizontalCentered="1" verticalCentered="1"/>
  <pageMargins left="0" right="0" top="0" bottom="0" header="0" footer="0"/>
  <pageSetup paperSize="8" scale="6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kt3RIZ+8Xq3hYPzw2vC2ugX3IENLwYlKu8d597PQhs64z8T3HtbdOpPVKnD/Zh/mGHvLCzc2xD14hafzF4OCyQ==" saltValue="x22qfd6G1FTfmuZ6cs8lJ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481</v>
      </c>
      <c r="AP7" s="260"/>
      <c r="AQ7" s="261" t="s">
        <v>482</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483</v>
      </c>
      <c r="AQ8" s="267" t="s">
        <v>484</v>
      </c>
      <c r="AR8" s="268" t="s">
        <v>485</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486</v>
      </c>
      <c r="AL9" s="1131"/>
      <c r="AM9" s="1131"/>
      <c r="AN9" s="1132"/>
      <c r="AO9" s="269">
        <v>4675745</v>
      </c>
      <c r="AP9" s="269">
        <v>74714</v>
      </c>
      <c r="AQ9" s="270">
        <v>95899</v>
      </c>
      <c r="AR9" s="271">
        <v>-22.1</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487</v>
      </c>
      <c r="AL10" s="1131"/>
      <c r="AM10" s="1131"/>
      <c r="AN10" s="1132"/>
      <c r="AO10" s="272">
        <v>852621</v>
      </c>
      <c r="AP10" s="272">
        <v>13624</v>
      </c>
      <c r="AQ10" s="273">
        <v>7418</v>
      </c>
      <c r="AR10" s="274">
        <v>83.7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488</v>
      </c>
      <c r="AL11" s="1131"/>
      <c r="AM11" s="1131"/>
      <c r="AN11" s="1132"/>
      <c r="AO11" s="272">
        <v>56033</v>
      </c>
      <c r="AP11" s="272">
        <v>895</v>
      </c>
      <c r="AQ11" s="273">
        <v>1842</v>
      </c>
      <c r="AR11" s="274">
        <v>-51.4</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489</v>
      </c>
      <c r="AL12" s="1131"/>
      <c r="AM12" s="1131"/>
      <c r="AN12" s="1132"/>
      <c r="AO12" s="272" t="s">
        <v>490</v>
      </c>
      <c r="AP12" s="272" t="s">
        <v>490</v>
      </c>
      <c r="AQ12" s="273">
        <v>18</v>
      </c>
      <c r="AR12" s="274" t="s">
        <v>490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491</v>
      </c>
      <c r="AL13" s="1131"/>
      <c r="AM13" s="1131"/>
      <c r="AN13" s="1132"/>
      <c r="AO13" s="272">
        <v>248879</v>
      </c>
      <c r="AP13" s="272">
        <v>3977</v>
      </c>
      <c r="AQ13" s="273">
        <v>3674</v>
      </c>
      <c r="AR13" s="274">
        <v>8.1999999999999993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492</v>
      </c>
      <c r="AL14" s="1131"/>
      <c r="AM14" s="1131"/>
      <c r="AN14" s="1132"/>
      <c r="AO14" s="272">
        <v>216663</v>
      </c>
      <c r="AP14" s="272">
        <v>3462</v>
      </c>
      <c r="AQ14" s="273">
        <v>2040</v>
      </c>
      <c r="AR14" s="274">
        <v>69.7</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493</v>
      </c>
      <c r="AL15" s="1134"/>
      <c r="AM15" s="1134"/>
      <c r="AN15" s="1135"/>
      <c r="AO15" s="272">
        <v>-274033</v>
      </c>
      <c r="AP15" s="272">
        <v>-4379</v>
      </c>
      <c r="AQ15" s="273">
        <v>-5724</v>
      </c>
      <c r="AR15" s="274">
        <v>-23.5</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5775908</v>
      </c>
      <c r="AP16" s="272">
        <v>92293</v>
      </c>
      <c r="AQ16" s="273">
        <v>105167</v>
      </c>
      <c r="AR16" s="274">
        <v>-12.2</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498</v>
      </c>
      <c r="AL21" s="1137"/>
      <c r="AM21" s="1137"/>
      <c r="AN21" s="1138"/>
      <c r="AO21" s="285">
        <v>7.64</v>
      </c>
      <c r="AP21" s="286">
        <v>8.91</v>
      </c>
      <c r="AQ21" s="287">
        <v>-1.27</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499</v>
      </c>
      <c r="AL22" s="1137"/>
      <c r="AM22" s="1137"/>
      <c r="AN22" s="1138"/>
      <c r="AO22" s="290">
        <v>97.3</v>
      </c>
      <c r="AP22" s="291">
        <v>97.6</v>
      </c>
      <c r="AQ22" s="292">
        <v>-0.3</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29" t="s">
        <v>500</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 x14ac:dyDescent="0.2">
      <c r="A27" s="297"/>
      <c r="AO27" s="250"/>
      <c r="AP27" s="250"/>
      <c r="AQ27" s="250"/>
      <c r="AR27" s="250"/>
      <c r="AS27" s="250"/>
      <c r="AT27" s="250"/>
    </row>
    <row r="28" spans="1:46" ht="16.5"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481</v>
      </c>
      <c r="AP30" s="260"/>
      <c r="AQ30" s="261" t="s">
        <v>482</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503</v>
      </c>
      <c r="AL32" s="1121"/>
      <c r="AM32" s="1121"/>
      <c r="AN32" s="1122"/>
      <c r="AO32" s="300">
        <v>3544045</v>
      </c>
      <c r="AP32" s="300">
        <v>56630</v>
      </c>
      <c r="AQ32" s="301">
        <v>63956</v>
      </c>
      <c r="AR32" s="302">
        <v>-11.5</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504</v>
      </c>
      <c r="AL33" s="1121"/>
      <c r="AM33" s="1121"/>
      <c r="AN33" s="1122"/>
      <c r="AO33" s="300" t="s">
        <v>490</v>
      </c>
      <c r="AP33" s="300" t="s">
        <v>490</v>
      </c>
      <c r="AQ33" s="301" t="s">
        <v>490</v>
      </c>
      <c r="AR33" s="302" t="s">
        <v>490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505</v>
      </c>
      <c r="AL34" s="1121"/>
      <c r="AM34" s="1121"/>
      <c r="AN34" s="1122"/>
      <c r="AO34" s="300" t="s">
        <v>490</v>
      </c>
      <c r="AP34" s="300" t="s">
        <v>490</v>
      </c>
      <c r="AQ34" s="301">
        <v>4</v>
      </c>
      <c r="AR34" s="302" t="s">
        <v>490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506</v>
      </c>
      <c r="AL35" s="1121"/>
      <c r="AM35" s="1121"/>
      <c r="AN35" s="1122"/>
      <c r="AO35" s="300">
        <v>542970</v>
      </c>
      <c r="AP35" s="300">
        <v>8676</v>
      </c>
      <c r="AQ35" s="301">
        <v>14498</v>
      </c>
      <c r="AR35" s="302">
        <v>-40.200000000000003</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507</v>
      </c>
      <c r="AL36" s="1121"/>
      <c r="AM36" s="1121"/>
      <c r="AN36" s="1122"/>
      <c r="AO36" s="300">
        <v>197349</v>
      </c>
      <c r="AP36" s="300">
        <v>3153</v>
      </c>
      <c r="AQ36" s="301">
        <v>1993</v>
      </c>
      <c r="AR36" s="302">
        <v>58.2</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508</v>
      </c>
      <c r="AL37" s="1121"/>
      <c r="AM37" s="1121"/>
      <c r="AN37" s="1122"/>
      <c r="AO37" s="300">
        <v>1928</v>
      </c>
      <c r="AP37" s="300">
        <v>31</v>
      </c>
      <c r="AQ37" s="301">
        <v>407</v>
      </c>
      <c r="AR37" s="302">
        <v>-92.4</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509</v>
      </c>
      <c r="AL38" s="1124"/>
      <c r="AM38" s="1124"/>
      <c r="AN38" s="1125"/>
      <c r="AO38" s="303">
        <v>294</v>
      </c>
      <c r="AP38" s="303">
        <v>5</v>
      </c>
      <c r="AQ38" s="304">
        <v>1</v>
      </c>
      <c r="AR38" s="292">
        <v>400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510</v>
      </c>
      <c r="AL39" s="1124"/>
      <c r="AM39" s="1124"/>
      <c r="AN39" s="1125"/>
      <c r="AO39" s="300">
        <v>-214865</v>
      </c>
      <c r="AP39" s="300">
        <v>-3433</v>
      </c>
      <c r="AQ39" s="301">
        <v>-3355</v>
      </c>
      <c r="AR39" s="302">
        <v>2.2999999999999998</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511</v>
      </c>
      <c r="AL40" s="1121"/>
      <c r="AM40" s="1121"/>
      <c r="AN40" s="1122"/>
      <c r="AO40" s="300">
        <v>-2985497</v>
      </c>
      <c r="AP40" s="300">
        <v>-47705</v>
      </c>
      <c r="AQ40" s="301">
        <v>-53996</v>
      </c>
      <c r="AR40" s="302">
        <v>-11.7</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1086224</v>
      </c>
      <c r="AP41" s="300">
        <v>17357</v>
      </c>
      <c r="AQ41" s="301">
        <v>23508</v>
      </c>
      <c r="AR41" s="302">
        <v>-26.2</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481</v>
      </c>
      <c r="AN49" s="1115" t="s">
        <v>514</v>
      </c>
      <c r="AO49" s="1116"/>
      <c r="AP49" s="1116"/>
      <c r="AQ49" s="1116"/>
      <c r="AR49" s="1117"/>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515</v>
      </c>
      <c r="AO50" s="317" t="s">
        <v>516</v>
      </c>
      <c r="AP50" s="318" t="s">
        <v>517</v>
      </c>
      <c r="AQ50" s="319" t="s">
        <v>518</v>
      </c>
      <c r="AR50" s="320" t="s">
        <v>519</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4089298</v>
      </c>
      <c r="AN51" s="322">
        <v>62457</v>
      </c>
      <c r="AO51" s="323">
        <v>-41.3</v>
      </c>
      <c r="AP51" s="324">
        <v>70329</v>
      </c>
      <c r="AQ51" s="325">
        <v>0.2</v>
      </c>
      <c r="AR51" s="326">
        <v>-41.5</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1947326</v>
      </c>
      <c r="AN52" s="330">
        <v>29742</v>
      </c>
      <c r="AO52" s="331">
        <v>-20.3</v>
      </c>
      <c r="AP52" s="332">
        <v>39403</v>
      </c>
      <c r="AQ52" s="333">
        <v>9.1</v>
      </c>
      <c r="AR52" s="334">
        <v>-29.4</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3663232</v>
      </c>
      <c r="AN53" s="322">
        <v>56572</v>
      </c>
      <c r="AO53" s="323">
        <v>-9.4</v>
      </c>
      <c r="AP53" s="324">
        <v>71871</v>
      </c>
      <c r="AQ53" s="325">
        <v>2.2000000000000002</v>
      </c>
      <c r="AR53" s="326">
        <v>-11.6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1863373</v>
      </c>
      <c r="AN54" s="330">
        <v>28777</v>
      </c>
      <c r="AO54" s="331">
        <v>-3.2</v>
      </c>
      <c r="AP54" s="332">
        <v>38232</v>
      </c>
      <c r="AQ54" s="333">
        <v>-3</v>
      </c>
      <c r="AR54" s="334">
        <v>-0.2</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3733131</v>
      </c>
      <c r="AN55" s="322">
        <v>58270</v>
      </c>
      <c r="AO55" s="323">
        <v>3</v>
      </c>
      <c r="AP55" s="324">
        <v>71807</v>
      </c>
      <c r="AQ55" s="325">
        <v>-0.1</v>
      </c>
      <c r="AR55" s="326">
        <v>3.1</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1720119</v>
      </c>
      <c r="AN56" s="330">
        <v>26849</v>
      </c>
      <c r="AO56" s="331">
        <v>-6.7</v>
      </c>
      <c r="AP56" s="332">
        <v>37333</v>
      </c>
      <c r="AQ56" s="333">
        <v>-2.4</v>
      </c>
      <c r="AR56" s="334">
        <v>-4.3</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4174085</v>
      </c>
      <c r="AN57" s="322">
        <v>65695</v>
      </c>
      <c r="AO57" s="323">
        <v>12.7</v>
      </c>
      <c r="AP57" s="324">
        <v>80821</v>
      </c>
      <c r="AQ57" s="325">
        <v>12.6</v>
      </c>
      <c r="AR57" s="326">
        <v>0.1</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1974753</v>
      </c>
      <c r="AN58" s="330">
        <v>31080</v>
      </c>
      <c r="AO58" s="331">
        <v>15.8</v>
      </c>
      <c r="AP58" s="332">
        <v>49586</v>
      </c>
      <c r="AQ58" s="333">
        <v>32.799999999999997</v>
      </c>
      <c r="AR58" s="334">
        <v>-17</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4841011</v>
      </c>
      <c r="AN59" s="322">
        <v>77355</v>
      </c>
      <c r="AO59" s="323">
        <v>17.7</v>
      </c>
      <c r="AP59" s="324">
        <v>79840</v>
      </c>
      <c r="AQ59" s="325">
        <v>-1.2</v>
      </c>
      <c r="AR59" s="326">
        <v>18.899999999999999</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1903307</v>
      </c>
      <c r="AN60" s="330">
        <v>30413</v>
      </c>
      <c r="AO60" s="331">
        <v>-2.1</v>
      </c>
      <c r="AP60" s="332">
        <v>45238</v>
      </c>
      <c r="AQ60" s="333">
        <v>-8.8000000000000007</v>
      </c>
      <c r="AR60" s="334">
        <v>6.7</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4100151</v>
      </c>
      <c r="AN61" s="337">
        <v>64070</v>
      </c>
      <c r="AO61" s="338">
        <v>-3.5</v>
      </c>
      <c r="AP61" s="339">
        <v>74934</v>
      </c>
      <c r="AQ61" s="340">
        <v>2.7</v>
      </c>
      <c r="AR61" s="326">
        <v>-6.2</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1881776</v>
      </c>
      <c r="AN62" s="330">
        <v>29372</v>
      </c>
      <c r="AO62" s="331">
        <v>-3.3</v>
      </c>
      <c r="AP62" s="332">
        <v>41958</v>
      </c>
      <c r="AQ62" s="333">
        <v>5.5</v>
      </c>
      <c r="AR62" s="334">
        <v>-8.8000000000000007</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PG6DMhf8WHiwck+OxjUz3AGE6N3wlrxZdgPCxvjxOspL7CyAKs1x7C3hxWAO5NFG0OufdkNb+ypi9YCmtQd40w==" saltValue="Lgc2DZ8qnWcuA3jeKlfQ8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yq5qInufFR3R5rxeRnai97IZthscDdW12Pqx3rmNi+G+u7h8bvzkwvp+UH4rJVAtdRrci3E+X92boybfaQIRYA==" saltValue="PbI46PJ5gIf+pyStYIwEk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s2AnoK8jugwnTsZOXW3Gs4BGNWGF73zhJQ5FmkFcAwA1VJhegl+7OAyBdNqkPT429H44aO4WxllLwmHp1n2HsQ==" saltValue="Kl+aBSkijO2XKTvOj+ktN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528</v>
      </c>
      <c r="G46" s="8" t="s">
        <v>529</v>
      </c>
      <c r="H46" s="8" t="s">
        <v>530</v>
      </c>
      <c r="I46" s="8" t="s">
        <v>531</v>
      </c>
      <c r="J46" s="9" t="s">
        <v>532</v>
      </c>
    </row>
    <row r="47" spans="2:10" ht="57.75" customHeight="1" x14ac:dyDescent="0.2">
      <c r="B47" s="10"/>
      <c r="C47" s="1139" t="s">
        <v>3</v>
      </c>
      <c r="D47" s="1139"/>
      <c r="E47" s="1140"/>
      <c r="F47" s="11">
        <v>28.03</v>
      </c>
      <c r="G47" s="12">
        <v>27.92</v>
      </c>
      <c r="H47" s="12">
        <v>28.04</v>
      </c>
      <c r="I47" s="12">
        <v>24.36</v>
      </c>
      <c r="J47" s="13">
        <v>21.47</v>
      </c>
    </row>
    <row r="48" spans="2:10" ht="57.75" customHeight="1" x14ac:dyDescent="0.2">
      <c r="B48" s="14"/>
      <c r="C48" s="1141" t="s">
        <v>4</v>
      </c>
      <c r="D48" s="1141"/>
      <c r="E48" s="1142"/>
      <c r="F48" s="15">
        <v>4.7</v>
      </c>
      <c r="G48" s="16">
        <v>9.9499999999999993</v>
      </c>
      <c r="H48" s="16">
        <v>7.68</v>
      </c>
      <c r="I48" s="16">
        <v>6.14</v>
      </c>
      <c r="J48" s="17">
        <v>6.51</v>
      </c>
    </row>
    <row r="49" spans="2:10" ht="57.75" customHeight="1" thickBot="1" x14ac:dyDescent="0.25">
      <c r="B49" s="18"/>
      <c r="C49" s="1143" t="s">
        <v>5</v>
      </c>
      <c r="D49" s="1143"/>
      <c r="E49" s="1144"/>
      <c r="F49" s="19" t="s">
        <v>533</v>
      </c>
      <c r="G49" s="20">
        <v>5.92</v>
      </c>
      <c r="H49" s="20" t="s">
        <v>534</v>
      </c>
      <c r="I49" s="20" t="s">
        <v>535</v>
      </c>
      <c r="J49" s="21" t="s">
        <v>536</v>
      </c>
    </row>
    <row r="50" spans="2:10" ht="13" x14ac:dyDescent="0.2"/>
  </sheetData>
  <sheetProtection algorithmName="SHA-512" hashValue="0KMiAq3cGr+cvvGcMr5jBH+7Wrhl5snITvy12KkquOdLLVdldSRdOE3t9+472DgKxZ5SnHRZolbFA9dpA8ySog==" saltValue="TVsNHlImfsDb7kLZgrNU7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野田 優貴</cp:lastModifiedBy>
  <cp:lastPrinted>2026-03-12T02:53:29Z</cp:lastPrinted>
  <dcterms:created xsi:type="dcterms:W3CDTF">2026-02-23T09:29:55Z</dcterms:created>
  <dcterms:modified xsi:type="dcterms:W3CDTF">2026-03-12T08:04:22Z</dcterms:modified>
  <cp:category/>
</cp:coreProperties>
</file>