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tabRatio="88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5" i="9"/>
  <c r="BG34"/>
  <c r="AO36"/>
  <c r="AO35"/>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W40"/>
  <c r="BE40"/>
  <c r="AM40"/>
  <c r="U40"/>
  <c r="C40"/>
  <c r="CO39"/>
  <c r="BW39"/>
  <c r="BE39"/>
  <c r="AM39"/>
  <c r="U39"/>
  <c r="C39"/>
  <c r="CO38"/>
  <c r="BW38"/>
  <c r="BE38"/>
  <c r="AM38"/>
  <c r="U38"/>
  <c r="C38"/>
  <c r="CO37"/>
  <c r="BW37"/>
  <c r="BE37"/>
  <c r="AM37"/>
  <c r="U37"/>
  <c r="C37"/>
  <c r="CO36"/>
  <c r="BW36"/>
  <c r="BE36"/>
  <c r="AM36"/>
  <c r="U36"/>
  <c r="C36"/>
  <c r="CO35"/>
  <c r="BW35"/>
  <c r="BE35"/>
  <c r="AM35"/>
  <c r="U35"/>
  <c r="C35"/>
  <c r="CO34"/>
  <c r="BW34"/>
  <c r="BE34"/>
  <c r="AM34"/>
  <c r="U34"/>
  <c r="C34"/>
  <c r="P67" i="8" l="1"/>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<sst xmlns="http://schemas.openxmlformats.org/spreadsheetml/2006/main" count="1008" uniqueCount="559">
  <si>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</si>
  <si>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</si>
  <si>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</si>
  <si>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</si>
  <si>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</si>
  <si>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</si>
  <si>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</si>
  <si>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</si>
  <si>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</si>
  <si>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</si>
  <si>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</si>
  <si>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</si>
  <si>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</si>
  <si>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</si>
  <si>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</si>
  <si>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</si>
  <si>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</si>
  <si>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</si>
  <si>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</si>
  <si>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</si>
  <si>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</si>
  <si>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</si>
  <si>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</si>
  <si>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</si>
  <si>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</si>
  <si>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</si>
  <si>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</si>
  <si>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</si>
  <si>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</si>
  <si>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</si>
  <si>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</si>
  <si>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</si>
  <si>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</si>
  <si>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</si>
  <si>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</si>
  <si>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</si>
  <si>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</si>
  <si>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</si>
  <si>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</si>
  <si>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</si>
  <si>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</si>
  <si>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</si>
  <si>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</si>
  <si>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</si>
  <si>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</si>
  <si>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</si>
  <si>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</si>
  <si>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</si>
  <si>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</si>
  <si>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</si>
  <si>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</si>
  <si>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</si>
  <si>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</si>
  <si>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</si>
  <si>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</si>
  <si>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</si>
  <si>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</si>
  <si>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</si>
  <si>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</si>
  <si>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</si>
  <si>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</si>
  <si>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</si>
  <si>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</si>
  <si>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</si>
  <si>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</si>
  <si>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</si>
  <si>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</si>
  <si>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</si>
  <si>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</si>
  <si>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</si>
  <si>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</si>
  <si>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</si>
  <si>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</si>
  <si>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</si>
  <si>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</si>
  <si>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</si>
  <si>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</si>
  <si>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</si>
  <si>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</si>
  <si>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</si>
  <si>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</si>
  <si>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</si>
  <si>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</si>
  <si>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</si>
  <si>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</si>
  <si>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</si>
  <si>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</si>
  <si>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</si>
  <si>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</si>
  <si>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</si>
  <si>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</si>
  <si>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</si>
  <si>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</si>
  <si>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</si>
  <si>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</si>
  <si>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</si>
  <si>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</si>
  <si>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</si>
  <si>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</si>
  <si>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</si>
  <si>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</si>
  <si>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</si>
  <si>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</si>
  <si>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</si>
  <si>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</si>
  <si>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</si>
  <si>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</si>
  <si>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</si>
  <si>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</si>
  <si>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</si>
  <si>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</si>
  <si>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</si>
  <si>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</si>
  <si>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</si>
  <si>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</si>
  <si>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</si>
  <si>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</si>
  <si>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</si>
  <si>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</si>
  <si>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</si>
  <si>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</si>
  <si>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</si>
  <si>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</si>
  <si>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</si>
  <si>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</si>
  <si>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</si>
  <si>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</si>
  <si>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</si>
  <si>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</si>
  <si>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</si>
  <si>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</si>
  <si>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</si>
  <si>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</si>
  <si>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</si>
  <si>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玉名市簡易水道事業特別会計</t>
    <phoneticPr fontId="5"/>
  </si>
  <si>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</si>
  <si>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</si>
  <si>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</si>
  <si>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</si>
  <si>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</si>
  <si>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</si>
  <si>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</si>
  <si>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</si>
  <si>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</si>
  <si>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</si>
  <si>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</si>
  <si>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</si>
  <si>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</si>
  <si>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</si>
  <si>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</si>
  <si>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</si>
  <si>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</si>
  <si>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</si>
  <si>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</si>
  <si>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</si>
  <si>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</si>
  <si>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</si>
  <si>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</si>
  <si>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</si>
  <si>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</si>
  <si>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</si>
  <si>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</si>
  <si>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</si>
  <si>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</si>
  <si>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</si>
  <si>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</si>
  <si>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</si>
  <si>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</si>
  <si>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</si>
  <si>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</si>
  <si>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</si>
  <si>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</si>
  <si>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</si>
  <si>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</si>
  <si>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</si>
  <si>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</si>
  <si>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</si>
  <si>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</si>
  <si>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</si>
  <si>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</si>
  <si>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</si>
  <si>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</si>
  <si>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</si>
  <si>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</si>
  <si>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</si>
  <si>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</si>
  <si>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</si>
  <si>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</si>
  <si>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</si>
  <si>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</si>
  <si>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</si>
  <si>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</si>
  <si>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</si>
  <si>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</si>
  <si>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</si>
  <si>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熊本県玉名市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</si>
  <si>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</si>
  <si>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</si>
  <si>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</si>
  <si>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</si>
  <si>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</si>
  <si>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</si>
  <si>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</si>
  <si>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</si>
  <si>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</si>
  <si>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</si>
  <si>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</si>
  <si>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</si>
  <si>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</si>
  <si>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</si>
  <si>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</si>
  <si>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</si>
  <si>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</si>
  <si>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</si>
  <si>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</si>
  <si>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</si>
  <si>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</si>
  <si>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</si>
  <si>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</si>
  <si>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</si>
  <si>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</si>
  <si>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</si>
  <si>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</si>
  <si>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</si>
  <si>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</si>
  <si>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</si>
  <si>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</si>
  <si>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</si>
  <si>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</si>
  <si>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</si>
  <si>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</si>
  <si>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</si>
  <si>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</si>
  <si>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</si>
  <si>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</si>
  <si>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</si>
  <si>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</si>
  <si>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</si>
  <si>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</si>
  <si>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</si>
  <si>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</si>
  <si>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</si>
  <si>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</si>
  <si>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</si>
  <si>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</si>
  <si>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</si>
  <si>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</si>
  <si>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</si>
  <si>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</si>
  <si>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</si>
  <si>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</si>
  <si>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</si>
  <si>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</si>
  <si>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</si>
  <si>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</si>
  <si>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</si>
  <si>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</si>
  <si>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</si>
  <si>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</si>
  <si>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</si>
  <si>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</si>
  <si>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</si>
  <si>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</si>
  <si>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</si>
  <si>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</si>
  <si>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</si>
  <si>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</si>
  <si>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</si>
  <si>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</si>
  <si>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</si>
  <si>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</si>
  <si>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</si>
  <si>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</si>
  <si>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</si>
  <si>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</si>
  <si>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</si>
  <si>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</si>
  <si>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</si>
  <si>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</si>
  <si>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</si>
  <si>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</si>
  <si>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</si>
  <si>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</si>
  <si>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</si>
  <si>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</si>
  <si>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</si>
  <si>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</si>
  <si>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</si>
  <si>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</si>
  <si>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</si>
  <si>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</si>
  <si>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</si>
  <si>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</si>
  <si>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</si>
  <si>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</si>
  <si>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</si>
  <si>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</si>
  <si>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</si>
  <si>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</si>
  <si>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</si>
  <si>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</si>
  <si>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</si>
  <si>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</si>
  <si>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</si>
  <si>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</si>
  <si>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</si>
  <si>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</si>
  <si>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</si>
  <si>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</si>
  <si>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</si>
  <si>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</si>
  <si>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</si>
  <si>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</si>
  <si>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</si>
  <si>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</si>
  <si>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</si>
  <si>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</si>
  <si>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</si>
  <si>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</si>
  <si>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</si>
  <si>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</si>
  <si>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</si>
  <si>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</si>
  <si>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</si>
  <si>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</si>
  <si>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</si>
  <si>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</si>
  <si>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</si>
  <si>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</si>
  <si>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</si>
  <si>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</si>
  <si>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</si>
  <si>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</si>
  <si>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</si>
  <si>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</si>
  <si>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</si>
  <si>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</si>
  <si>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</si>
  <si>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</si>
  <si>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</si>
  <si>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</si>
  <si>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</si>
  <si>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</si>
  <si>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</si>
  <si>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熊本県玉名市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</si>
  <si>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</si>
  <si>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</si>
  <si>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</si>
  <si>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</si>
  <si>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</si>
  <si>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</si>
  <si>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</si>
  <si>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</si>
  <si>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</si>
  <si>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</si>
  <si>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</si>
  <si>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</si>
  <si>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</si>
  <si>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</si>
  <si>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</si>
  <si>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</si>
  <si>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</si>
  <si>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</si>
  <si>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</si>
  <si>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</si>
  <si>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</si>
  <si>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</si>
  <si>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</si>
  <si>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</si>
  <si>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</si>
  <si>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</si>
  <si>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</si>
  <si>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</si>
  <si>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</si>
  <si>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</si>
  <si>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</si>
  <si>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</si>
  <si>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</si>
  <si>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</si>
  <si>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</si>
  <si>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</si>
  <si>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</si>
  <si>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</si>
  <si>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</si>
  <si>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</si>
  <si>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</si>
  <si>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玉名市簡易水道事業特別会計</t>
    <phoneticPr fontId="5"/>
  </si>
  <si>
    <t>法非適用企業</t>
    <phoneticPr fontId="5"/>
  </si>
  <si>
    <t>玉名市浄化槽整備事業特別会計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</si>
  <si>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</si>
  <si>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</si>
  <si>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</si>
  <si>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</si>
  <si>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</si>
  <si>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</si>
  <si>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</si>
  <si>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</si>
  <si>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</si>
  <si>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</si>
  <si>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</si>
  <si>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</si>
  <si>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</si>
  <si>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</si>
  <si>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</si>
  <si>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</si>
  <si>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</si>
  <si>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</si>
  <si>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</si>
  <si>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</si>
  <si>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</si>
  <si>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</si>
  <si>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</si>
  <si>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</si>
  <si>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</si>
  <si>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</si>
  <si>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</si>
  <si>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</si>
  <si>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</si>
  <si>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</si>
  <si>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</si>
  <si>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</si>
  <si>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</si>
  <si>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</si>
  <si>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</si>
  <si>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</si>
  <si>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</si>
  <si>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</si>
  <si>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</si>
  <si>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</si>
  <si>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</si>
  <si>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</si>
  <si>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</si>
  <si>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</si>
  <si>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</si>
  <si>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</si>
  <si>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</si>
  <si>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</si>
  <si>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</si>
  <si>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</si>
  <si>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</si>
  <si>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</si>
  <si>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</si>
  <si>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</si>
  <si>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</si>
  <si>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</si>
  <si>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</si>
  <si>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</si>
  <si>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</si>
  <si>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</si>
  <si>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</si>
  <si>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</si>
  <si>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</si>
  <si>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</si>
  <si>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</si>
  <si>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</si>
  <si>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</si>
  <si>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</si>
  <si>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</si>
  <si>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</si>
  <si>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</si>
  <si>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</si>
  <si>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</si>
  <si>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</si>
  <si>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</si>
  <si>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</si>
  <si>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</si>
  <si>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</si>
  <si>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</si>
  <si>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</si>
  <si>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</si>
  <si>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</si>
  <si>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</si>
  <si>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</si>
  <si>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</si>
  <si>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</si>
  <si>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</si>
  <si>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</si>
  <si>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</si>
  <si>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</si>
  <si>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</si>
  <si>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</si>
  <si>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</si>
  <si>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</si>
  <si>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</si>
  <si>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</si>
  <si>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</si>
  <si>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</si>
  <si>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</si>
  <si>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</si>
  <si>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</si>
  <si>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</si>
  <si>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</si>
  <si>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</si>
  <si>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</si>
  <si>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</si>
  <si>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</si>
  <si>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</si>
  <si>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</si>
  <si>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</si>
  <si>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</si>
  <si>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</si>
  <si>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</si>
  <si>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</si>
  <si>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</si>
  <si>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</si>
  <si>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</si>
  <si>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</si>
  <si>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</si>
  <si>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</si>
  <si>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</si>
  <si>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</si>
  <si>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</si>
  <si>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</si>
  <si>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</si>
  <si>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</si>
  <si>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</si>
  <si>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</si>
  <si>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</si>
  <si>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</si>
  <si>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</si>
  <si>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</si>
  <si>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</si>
  <si>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玉名市簡易水道事業特別会計</t>
  </si>
  <si>
    <t>▲ 0.05</t>
  </si>
  <si>
    <t>玉名市水道事業会計</t>
  </si>
  <si>
    <t>玉名市公共下水道事業会計</t>
  </si>
  <si>
    <t>一般会計</t>
  </si>
  <si>
    <t>玉名市国民健康保険事業特別会計</t>
  </si>
  <si>
    <t>▲ 0.58</t>
  </si>
  <si>
    <t>▲ 0.96</t>
  </si>
  <si>
    <t>玉名市介護保険事業特別会計</t>
  </si>
  <si>
    <t>玉名市農業集落排水事業会計</t>
  </si>
  <si>
    <t>九州新幹線渇水等被害対策事業特別会計</t>
  </si>
  <si>
    <t>その他会計（赤字）</t>
  </si>
  <si>
    <t>その他会計（黒字）</t>
  </si>
  <si>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</si>
  <si>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</si>
  <si>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</si>
  <si>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</si>
  <si>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公立玉名中央病院企業団</t>
    <rPh sb="0" eb="2">
      <t>コウリツ</t>
    </rPh>
    <rPh sb="2" eb="4">
      <t>タマナ</t>
    </rPh>
    <rPh sb="4" eb="6">
      <t>チュウオウ</t>
    </rPh>
    <rPh sb="6" eb="8">
      <t>ビョウイン</t>
    </rPh>
    <rPh sb="8" eb="10">
      <t>キギョウ</t>
    </rPh>
    <rPh sb="10" eb="11">
      <t>ダン</t>
    </rPh>
    <phoneticPr fontId="2"/>
  </si>
  <si>
    <t>有明広域行政事務組合</t>
    <rPh sb="0" eb="2">
      <t>アリアケ</t>
    </rPh>
    <rPh sb="2" eb="4">
      <t>コウイキ</t>
    </rPh>
    <rPh sb="4" eb="6">
      <t>ギョウセイ</t>
    </rPh>
    <rPh sb="6" eb="8">
      <t>ジム</t>
    </rPh>
    <rPh sb="8" eb="10">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</si>
  <si>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</si>
  <si>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</si>
  <si>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</si>
  <si>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</si>
  <si>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玉名市自治振興公社</t>
    <rPh sb="0" eb="3">
      <t>タマナシ</t>
    </rPh>
    <rPh sb="3" eb="5">
      <t>ジチ</t>
    </rPh>
    <rPh sb="5" eb="7">
      <t>シンコウ</t>
    </rPh>
    <rPh sb="7" eb="9">
      <t>コウシャ</t>
    </rPh>
    <phoneticPr fontId="2"/>
  </si>
  <si>
    <t>有限会社横島町物産振興協会</t>
    <rPh sb="0" eb="2">
      <t>ユウゲン</t>
    </rPh>
    <rPh sb="2" eb="4">
      <t>カイシャ</t>
    </rPh>
    <rPh sb="4" eb="6">
      <t>ヨコシマ</t>
    </rPh>
    <rPh sb="6" eb="7">
      <t>マチ</t>
    </rPh>
    <rPh sb="7" eb="9">
      <t>ブッサン</t>
    </rPh>
    <rPh sb="9" eb="11">
      <t>シンコウ</t>
    </rPh>
    <rPh sb="11" eb="13">
      <t>キョウカイ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</si>
  <si>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</si>
  <si>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</si>
  <si>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</si>
  <si>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</si>
  <si>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</si>
  <si>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</si>
  <si>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</si>
  <si>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</si>
  <si>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</si>
  <si>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</si>
  <si>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</si>
  <si>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類似団体と比較して低い水準にあり、実質公債費比率は類似団体と比較して高いものの近年は低下傾向にある。特に、将来負担比率については、平成26年度と比較して大幅に改善（▲24.5ポイント）されており、主な要因として、公共下水道事業会計の分流式下水道に要する経費の繰出基準割合を引き下げたこと等があげられる。
　今後は、市民会館建設事業や学校規模適正化事業等の大規模な普通建設事業が見込まれており、地方債の発行が増加し、将来負担比率や実質公債費比率が上昇することが想定されるため、これまで以上に公債費の適正化に努め比率の抑制を図る必要がある。</t>
    <rPh sb="2" eb="4">
      <t>ショウライ</t>
    </rPh>
    <rPh sb="4" eb="6">
      <t>フタン</t>
    </rPh>
    <rPh sb="6" eb="8">
      <t>ヒリツ</t>
    </rPh>
    <rPh sb="9" eb="11">
      <t>ルイジ</t>
    </rPh>
    <rPh sb="11" eb="13">
      <t>ダンタイ</t>
    </rPh>
    <rPh sb="14" eb="16">
      <t>ヒカク</t>
    </rPh>
    <rPh sb="18" eb="19">
      <t>ヒク</t>
    </rPh>
    <rPh sb="20" eb="22">
      <t>スイジュン</t>
    </rPh>
    <rPh sb="26" eb="28">
      <t>ジッシツ</t>
    </rPh>
    <rPh sb="28" eb="31">
      <t>コウサイヒ</t>
    </rPh>
    <rPh sb="31" eb="33">
      <t>ヒリツ</t>
    </rPh>
    <rPh sb="34" eb="36">
      <t>ルイジ</t>
    </rPh>
    <rPh sb="36" eb="38">
      <t>ダンタイ</t>
    </rPh>
    <rPh sb="39" eb="41">
      <t>ヒカク</t>
    </rPh>
    <rPh sb="43" eb="44">
      <t>タカ</t>
    </rPh>
    <rPh sb="48" eb="50">
      <t>キンネン</t>
    </rPh>
    <rPh sb="51" eb="53">
      <t>テイカ</t>
    </rPh>
    <rPh sb="53" eb="55">
      <t>ケイコウ</t>
    </rPh>
    <rPh sb="59" eb="60">
      <t>トク</t>
    </rPh>
    <rPh sb="62" eb="64">
      <t>ショウライ</t>
    </rPh>
    <rPh sb="64" eb="66">
      <t>フタン</t>
    </rPh>
    <rPh sb="66" eb="68">
      <t>ヒリツ</t>
    </rPh>
    <rPh sb="74" eb="76">
      <t>ヘイセイ</t>
    </rPh>
    <rPh sb="78" eb="80">
      <t>ネンド</t>
    </rPh>
    <rPh sb="81" eb="83">
      <t>ヒカク</t>
    </rPh>
    <rPh sb="85" eb="87">
      <t>オオハバ</t>
    </rPh>
    <rPh sb="88" eb="90">
      <t>カイゼン</t>
    </rPh>
    <rPh sb="107" eb="108">
      <t>オモ</t>
    </rPh>
    <rPh sb="109" eb="111">
      <t>ヨウイン</t>
    </rPh>
    <rPh sb="115" eb="117">
      <t>コウキョウ</t>
    </rPh>
    <rPh sb="117" eb="120">
      <t>ゲスイドウ</t>
    </rPh>
    <rPh sb="120" eb="122">
      <t>ジギョウ</t>
    </rPh>
    <rPh sb="122" eb="124">
      <t>カイケイ</t>
    </rPh>
    <rPh sb="125" eb="127">
      <t>ブンリュウ</t>
    </rPh>
    <rPh sb="127" eb="128">
      <t>シキ</t>
    </rPh>
    <rPh sb="128" eb="131">
      <t>ゲスイドウ</t>
    </rPh>
    <rPh sb="132" eb="133">
      <t>ヨウ</t>
    </rPh>
    <rPh sb="135" eb="137">
      <t>ケイヒ</t>
    </rPh>
    <rPh sb="138" eb="139">
      <t>ク</t>
    </rPh>
    <rPh sb="139" eb="140">
      <t>ダ</t>
    </rPh>
    <rPh sb="140" eb="142">
      <t>キジュン</t>
    </rPh>
    <rPh sb="142" eb="144">
      <t>ワリアイ</t>
    </rPh>
    <rPh sb="145" eb="146">
      <t>ヒ</t>
    </rPh>
    <rPh sb="147" eb="148">
      <t>サ</t>
    </rPh>
    <rPh sb="152" eb="153">
      <t>トウ</t>
    </rPh>
    <rPh sb="162" eb="164">
      <t>コンゴ</t>
    </rPh>
    <rPh sb="166" eb="168">
      <t>シミン</t>
    </rPh>
    <rPh sb="168" eb="170">
      <t>カイカン</t>
    </rPh>
    <rPh sb="170" eb="172">
      <t>ケンセツ</t>
    </rPh>
    <rPh sb="172" eb="174">
      <t>ジギョウ</t>
    </rPh>
    <rPh sb="175" eb="177">
      <t>ガッコウ</t>
    </rPh>
    <rPh sb="177" eb="179">
      <t>キボ</t>
    </rPh>
    <rPh sb="179" eb="182">
      <t>テキセイカ</t>
    </rPh>
    <rPh sb="182" eb="184">
      <t>ジギョウ</t>
    </rPh>
    <rPh sb="184" eb="185">
      <t>トウ</t>
    </rPh>
    <rPh sb="186" eb="189">
      <t>ダイキボ</t>
    </rPh>
    <rPh sb="190" eb="192">
      <t>フツウ</t>
    </rPh>
    <rPh sb="192" eb="194">
      <t>ケンセツ</t>
    </rPh>
    <rPh sb="194" eb="196">
      <t>ジギョウ</t>
    </rPh>
    <rPh sb="197" eb="199">
      <t>ミコ</t>
    </rPh>
    <rPh sb="205" eb="208">
      <t>チホウサイ</t>
    </rPh>
    <rPh sb="209" eb="211">
      <t>ハッコウ</t>
    </rPh>
    <rPh sb="212" eb="214">
      <t>ゾウカ</t>
    </rPh>
    <rPh sb="216" eb="218">
      <t>ショウライ</t>
    </rPh>
    <rPh sb="218" eb="220">
      <t>フタン</t>
    </rPh>
    <rPh sb="220" eb="222">
      <t>ヒリツ</t>
    </rPh>
    <rPh sb="223" eb="225">
      <t>ジッシツ</t>
    </rPh>
    <rPh sb="225" eb="228">
      <t>コウサイヒ</t>
    </rPh>
    <rPh sb="228" eb="229">
      <t>ヒ</t>
    </rPh>
    <rPh sb="229" eb="230">
      <t>リツ</t>
    </rPh>
    <rPh sb="231" eb="233">
      <t>ジョウショウ</t>
    </rPh>
    <rPh sb="238" eb="240">
      <t>ソウテイ</t>
    </rPh>
    <rPh sb="250" eb="252">
      <t>イジョウ</t>
    </rPh>
    <rPh sb="253" eb="256">
      <t>コウサイヒ</t>
    </rPh>
    <rPh sb="257" eb="260">
      <t>テキセイカ</t>
    </rPh>
    <rPh sb="261" eb="262">
      <t>ツト</t>
    </rPh>
    <rPh sb="263" eb="265">
      <t>ヒリツ</t>
    </rPh>
    <rPh sb="266" eb="268">
      <t>ヨクセイ</t>
    </rPh>
    <rPh sb="269" eb="270">
      <t>ハカ</t>
    </rPh>
    <rPh sb="271" eb="273">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</si>
</sst>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59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50056</c:v>
                </c:pt>
                <c:pt idx="1">
                  <c:v>58422</c:v>
                </c:pt>
                <c:pt idx="2">
                  <c:v>73459</c:v>
                </c:pt>
                <c:pt idx="3">
                  <c:v>89462</c:v>
                </c:pt>
                <c:pt idx="4">
                  <c:v>66360</c:v>
                </c:pt>
              </c:numCache>
            </c:numRef>
          </c:val>
        </c:ser>
        <c:marker val="1"/>
        <c:axId val="95709824"/>
        <c:axId val="95712000"/>
      </c:lineChart>
      <c:catAx>
        <c:axId val="9570982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12000"/>
        <c:crosses val="autoZero"/>
        <c:auto val="1"/>
        <c:lblAlgn val="ctr"/>
        <c:lblOffset val="100"/>
        <c:tickLblSkip val="1"/>
        <c:tickMarkSkip val="1"/>
      </c:catAx>
      <c:valAx>
        <c:axId val="95712000"/>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69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098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151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5.8</c:v>
                </c:pt>
                <c:pt idx="1">
                  <c:v>5.08</c:v>
                </c:pt>
                <c:pt idx="2">
                  <c:v>6.78</c:v>
                </c:pt>
                <c:pt idx="3">
                  <c:v>5.98</c:v>
                </c:pt>
                <c:pt idx="4">
                  <c:v>6.06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24.58</c:v>
                </c:pt>
                <c:pt idx="1">
                  <c:v>28.27</c:v>
                </c:pt>
                <c:pt idx="2">
                  <c:v>30.41</c:v>
                </c:pt>
                <c:pt idx="3">
                  <c:v>33.9</c:v>
                </c:pt>
                <c:pt idx="4">
                  <c:v>35.51</c:v>
                </c:pt>
              </c:numCache>
            </c:numRef>
          </c:val>
        </c:ser>
        <c:gapWidth val="250"/>
        <c:overlap val="100"/>
        <c:axId val="120883840"/>
        <c:axId val="11699891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8.4600000000000009</c:v>
                </c:pt>
                <c:pt idx="1">
                  <c:v>2.63</c:v>
                </c:pt>
                <c:pt idx="2">
                  <c:v>5.93</c:v>
                </c:pt>
                <c:pt idx="3">
                  <c:v>2.66</c:v>
                </c:pt>
                <c:pt idx="4">
                  <c:v>2.13</c:v>
                </c:pt>
              </c:numCache>
            </c:numRef>
          </c:val>
        </c:ser>
        <c:marker val="1"/>
        <c:axId val="120883840"/>
        <c:axId val="116998912"/>
      </c:lineChart>
      <c:catAx>
        <c:axId val="12088384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998912"/>
        <c:crosses val="autoZero"/>
        <c:auto val="1"/>
        <c:lblAlgn val="ctr"/>
        <c:lblOffset val="100"/>
        <c:tickLblSkip val="1"/>
        <c:tickMarkSkip val="1"/>
      </c:catAx>
      <c:valAx>
        <c:axId val="116998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8838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9012"/>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0.02</c:v>
                </c:pt>
                <c:pt idx="4">
                  <c:v>#N/A</c:v>
                </c:pt>
                <c:pt idx="5">
                  <c:v>0.01</c:v>
                </c:pt>
                <c:pt idx="6">
                  <c:v>#N/A</c:v>
                </c:pt>
                <c:pt idx="7">
                  <c:v>0.01</c:v>
                </c:pt>
                <c:pt idx="8">
                  <c:v>#N/A</c:v>
                </c:pt>
                <c:pt idx="9">
                  <c:v>0.01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九州新幹線渇水等被害対策事業特別会計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#N/A</c:v>
                </c:pt>
                <c:pt idx="3">
                  <c:v>0.21</c:v>
                </c:pt>
                <c:pt idx="4">
                  <c:v>#N/A</c:v>
                </c:pt>
                <c:pt idx="5">
                  <c:v>0.11</c:v>
                </c:pt>
                <c:pt idx="6">
                  <c:v>#N/A</c:v>
                </c:pt>
                <c:pt idx="7">
                  <c:v>0.24</c:v>
                </c:pt>
                <c:pt idx="8">
                  <c:v>#N/A</c:v>
                </c:pt>
                <c:pt idx="9">
                  <c:v>0.14000000000000001</c:v>
                </c:pt>
              </c:numCache>
            </c:numRef>
          </c:val>
        </c:ser>
        <c:ser>
          <c:idx val="3"/>
          <c:order val="3"/>
          <c:tx>
            <c:strRef>
              <c:f>データシート!$A$30</c:f>
              <c:strCache>
                <c:ptCount val="1"/>
                <c:pt idx="0">
                  <c:v>玉名市農業集落排水事業会計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0.02</c:v>
                </c:pt>
                <c:pt idx="2">
                  <c:v>#N/A</c:v>
                </c:pt>
                <c:pt idx="3">
                  <c:v>0.03</c:v>
                </c:pt>
                <c:pt idx="4">
                  <c:v>#N/A</c:v>
                </c:pt>
                <c:pt idx="5">
                  <c:v>0.45</c:v>
                </c:pt>
                <c:pt idx="6">
                  <c:v>#N/A</c:v>
                </c:pt>
                <c:pt idx="7">
                  <c:v>0.24</c:v>
                </c:pt>
                <c:pt idx="8">
                  <c:v>#N/A</c:v>
                </c:pt>
                <c:pt idx="9">
                  <c:v>0.43</c:v>
                </c:pt>
              </c:numCache>
            </c:numRef>
          </c:val>
        </c:ser>
        <c:ser>
          <c:idx val="4"/>
          <c:order val="4"/>
          <c:tx>
            <c:strRef>
              <c:f>データシート!$A$31</c:f>
              <c:strCache>
                <c:ptCount val="1"/>
                <c:pt idx="0">
                  <c:v>玉名市介護保険事業特別会計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0.51</c:v>
                </c:pt>
                <c:pt idx="2">
                  <c:v>#N/A</c:v>
                </c:pt>
                <c:pt idx="3">
                  <c:v>0.69</c:v>
                </c:pt>
                <c:pt idx="4">
                  <c:v>#N/A</c:v>
                </c:pt>
                <c:pt idx="5">
                  <c:v>0.61</c:v>
                </c:pt>
                <c:pt idx="6">
                  <c:v>#N/A</c:v>
                </c:pt>
                <c:pt idx="7">
                  <c:v>0.42</c:v>
                </c:pt>
                <c:pt idx="8">
                  <c:v>#N/A</c:v>
                </c:pt>
                <c:pt idx="9">
                  <c:v>0.96</c:v>
                </c:pt>
              </c:numCache>
            </c:numRef>
          </c:val>
        </c:ser>
        <c:ser>
          <c:idx val="5"/>
          <c:order val="5"/>
          <c:tx>
            <c:strRef>
              <c:f>データシート!$A$32</c:f>
              <c:strCache>
                <c:ptCount val="1"/>
                <c:pt idx="0">
                  <c:v>玉名市国民健康保険事業特別会計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1.28</c:v>
                </c:pt>
                <c:pt idx="2">
                  <c:v>#N/A</c:v>
                </c:pt>
                <c:pt idx="3">
                  <c:v>0.88</c:v>
                </c:pt>
                <c:pt idx="4">
                  <c:v>0.57999999999999996</c:v>
                </c:pt>
                <c:pt idx="5">
                  <c:v>#N/A</c:v>
                </c:pt>
                <c:pt idx="6">
                  <c:v>0.96</c:v>
                </c:pt>
                <c:pt idx="7">
                  <c:v>#N/A</c:v>
                </c:pt>
                <c:pt idx="8">
                  <c:v>#N/A</c:v>
                </c:pt>
                <c:pt idx="9">
                  <c:v>1.76</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5.79</c:v>
                </c:pt>
                <c:pt idx="2">
                  <c:v>#N/A</c:v>
                </c:pt>
                <c:pt idx="3">
                  <c:v>4.8600000000000003</c:v>
                </c:pt>
                <c:pt idx="4">
                  <c:v>#N/A</c:v>
                </c:pt>
                <c:pt idx="5">
                  <c:v>6.66</c:v>
                </c:pt>
                <c:pt idx="6">
                  <c:v>#N/A</c:v>
                </c:pt>
                <c:pt idx="7">
                  <c:v>5.73</c:v>
                </c:pt>
                <c:pt idx="8">
                  <c:v>#N/A</c:v>
                </c:pt>
                <c:pt idx="9">
                  <c:v>5.91</c:v>
                </c:pt>
              </c:numCache>
            </c:numRef>
          </c:val>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5.54</c:v>
                </c:pt>
                <c:pt idx="2">
                  <c:v>#N/A</c:v>
                </c:pt>
                <c:pt idx="3">
                  <c:v>6.66</c:v>
                </c:pt>
                <c:pt idx="4">
                  <c:v>#N/A</c:v>
                </c:pt>
                <c:pt idx="5">
                  <c:v>7.59</c:v>
                </c:pt>
                <c:pt idx="6">
                  <c:v>#N/A</c:v>
                </c:pt>
                <c:pt idx="7">
                  <c:v>8.07</c:v>
                </c:pt>
                <c:pt idx="8">
                  <c:v>#N/A</c:v>
                </c:pt>
                <c:pt idx="9">
                  <c:v>7.88</c:v>
                </c:pt>
              </c:numCache>
            </c:numRef>
          </c:val>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7.21</c:v>
                </c:pt>
                <c:pt idx="2">
                  <c:v>#N/A</c:v>
                </c:pt>
                <c:pt idx="3">
                  <c:v>7.86</c:v>
                </c:pt>
                <c:pt idx="4">
                  <c:v>#N/A</c:v>
                </c:pt>
                <c:pt idx="5">
                  <c:v>8.39</c:v>
                </c:pt>
                <c:pt idx="6">
                  <c:v>#N/A</c:v>
                </c:pt>
                <c:pt idx="7">
                  <c:v>8.26</c:v>
                </c:pt>
                <c:pt idx="8">
                  <c:v>#N/A</c:v>
                </c:pt>
                <c:pt idx="9">
                  <c:v>8.6</c:v>
                </c:pt>
              </c:numCache>
            </c:numRef>
          </c:val>
        </c:ser>
        <c:ser>
          <c:idx val="9"/>
          <c:order val="9"/>
          <c:tx>
            <c:strRef>
              <c:f>データシート!$A$36</c:f>
              <c:strCache>
                <c:ptCount val="1"/>
                <c:pt idx="0">
                  <c:v>玉名市簡易水道事業特別会計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c:v>
                </c:pt>
                <c:pt idx="2">
                  <c:v>#N/A</c:v>
                </c:pt>
                <c:pt idx="3">
                  <c:v>0.04</c:v>
                </c:pt>
                <c:pt idx="4">
                  <c:v>#N/A</c:v>
                </c:pt>
                <c:pt idx="5">
                  <c:v>0.09</c:v>
                </c:pt>
                <c:pt idx="6">
                  <c:v>#N/A</c:v>
                </c:pt>
                <c:pt idx="7">
                  <c:v>0.04</c:v>
                </c:pt>
                <c:pt idx="8">
                  <c:v>0.05</c:v>
                </c:pt>
                <c:pt idx="9">
                  <c:v>#N/A</c:v>
                </c:pt>
              </c:numCache>
            </c:numRef>
          </c:val>
        </c:ser>
        <c:overlap val="100"/>
        <c:axId val="117848704"/>
        <c:axId val="117985664"/>
      </c:barChart>
      <c:catAx>
        <c:axId val="1178487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985664"/>
        <c:crosses val="autoZero"/>
        <c:auto val="1"/>
        <c:lblAlgn val="ctr"/>
        <c:lblOffset val="100"/>
        <c:tickLblSkip val="1"/>
        <c:tickMarkSkip val="1"/>
      </c:catAx>
      <c:valAx>
        <c:axId val="11798566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4870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8965E-2"/>
          <c:y val="8.7976539589442848E-2"/>
          <c:w val="0.90356317136843955"/>
          <c:h val="0.6392961876832876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2787</c:v>
                </c:pt>
                <c:pt idx="5">
                  <c:v>2767</c:v>
                </c:pt>
                <c:pt idx="8">
                  <c:v>3025</c:v>
                </c:pt>
                <c:pt idx="11">
                  <c:v>3125</c:v>
                </c:pt>
                <c:pt idx="14">
                  <c:v>2952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34</c:v>
                </c:pt>
                <c:pt idx="3">
                  <c:v>29</c:v>
                </c:pt>
                <c:pt idx="6">
                  <c:v>23</c:v>
                </c:pt>
                <c:pt idx="9">
                  <c:v>18</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382</c:v>
                </c:pt>
                <c:pt idx="3">
                  <c:v>341</c:v>
                </c:pt>
                <c:pt idx="6">
                  <c:v>316</c:v>
                </c:pt>
                <c:pt idx="9">
                  <c:v>283</c:v>
                </c:pt>
                <c:pt idx="12">
                  <c:v>206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762</c:v>
                </c:pt>
                <c:pt idx="3">
                  <c:v>755</c:v>
                </c:pt>
                <c:pt idx="6">
                  <c:v>784</c:v>
                </c:pt>
                <c:pt idx="9">
                  <c:v>680</c:v>
                </c:pt>
                <c:pt idx="12">
                  <c:v>632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3397</c:v>
                </c:pt>
                <c:pt idx="3">
                  <c:v>3397</c:v>
                </c:pt>
                <c:pt idx="6">
                  <c:v>3455</c:v>
                </c:pt>
                <c:pt idx="9">
                  <c:v>3462</c:v>
                </c:pt>
                <c:pt idx="12">
                  <c:v>3358</c:v>
                </c:pt>
              </c:numCache>
            </c:numRef>
          </c:val>
        </c:ser>
        <c:gapWidth val="100"/>
        <c:overlap val="100"/>
        <c:axId val="51829760"/>
        <c:axId val="9970188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1788</c:v>
                </c:pt>
                <c:pt idx="2">
                  <c:v>#N/A</c:v>
                </c:pt>
                <c:pt idx="3">
                  <c:v>#N/A</c:v>
                </c:pt>
                <c:pt idx="4">
                  <c:v>1755</c:v>
                </c:pt>
                <c:pt idx="5">
                  <c:v>#N/A</c:v>
                </c:pt>
                <c:pt idx="6">
                  <c:v>#N/A</c:v>
                </c:pt>
                <c:pt idx="7">
                  <c:v>1553</c:v>
                </c:pt>
                <c:pt idx="8">
                  <c:v>#N/A</c:v>
                </c:pt>
                <c:pt idx="9">
                  <c:v>#N/A</c:v>
                </c:pt>
                <c:pt idx="10">
                  <c:v>1318</c:v>
                </c:pt>
                <c:pt idx="11">
                  <c:v>#N/A</c:v>
                </c:pt>
                <c:pt idx="12">
                  <c:v>#N/A</c:v>
                </c:pt>
                <c:pt idx="13">
                  <c:v>1258</c:v>
                </c:pt>
                <c:pt idx="14">
                  <c:v>#N/A</c:v>
                </c:pt>
              </c:numCache>
            </c:numRef>
          </c:val>
        </c:ser>
        <c:marker val="1"/>
        <c:axId val="51829760"/>
        <c:axId val="99701888"/>
      </c:lineChart>
      <c:catAx>
        <c:axId val="518297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701888"/>
        <c:crosses val="autoZero"/>
        <c:auto val="1"/>
        <c:lblAlgn val="ctr"/>
        <c:lblOffset val="100"/>
        <c:tickLblSkip val="1"/>
        <c:tickMarkSkip val="1"/>
      </c:catAx>
      <c:valAx>
        <c:axId val="997018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297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995"/>
          <c:h val="0.589182127738550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28127</c:v>
                </c:pt>
                <c:pt idx="5">
                  <c:v>28493</c:v>
                </c:pt>
                <c:pt idx="8">
                  <c:v>28689</c:v>
                </c:pt>
                <c:pt idx="11">
                  <c:v>29107</c:v>
                </c:pt>
                <c:pt idx="14">
                  <c:v>28263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4633</c:v>
                </c:pt>
                <c:pt idx="5">
                  <c:v>3688</c:v>
                </c:pt>
                <c:pt idx="8">
                  <c:v>3093</c:v>
                </c:pt>
                <c:pt idx="11">
                  <c:v>3011</c:v>
                </c:pt>
                <c:pt idx="14">
                  <c:v>5817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6794</c:v>
                </c:pt>
                <c:pt idx="5">
                  <c:v>8153</c:v>
                </c:pt>
                <c:pt idx="8">
                  <c:v>9081</c:v>
                </c:pt>
                <c:pt idx="11">
                  <c:v>9226</c:v>
                </c:pt>
                <c:pt idx="14">
                  <c:v>9577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5132</c:v>
                </c:pt>
                <c:pt idx="3">
                  <c:v>4872</c:v>
                </c:pt>
                <c:pt idx="6">
                  <c:v>4962</c:v>
                </c:pt>
                <c:pt idx="9">
                  <c:v>4137</c:v>
                </c:pt>
                <c:pt idx="12">
                  <c:v>3743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2219</c:v>
                </c:pt>
                <c:pt idx="3">
                  <c:v>1875</c:v>
                </c:pt>
                <c:pt idx="6">
                  <c:v>1968</c:v>
                </c:pt>
                <c:pt idx="9">
                  <c:v>1913</c:v>
                </c:pt>
                <c:pt idx="12">
                  <c:v>1861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11688</c:v>
                </c:pt>
                <c:pt idx="3">
                  <c:v>10978</c:v>
                </c:pt>
                <c:pt idx="6">
                  <c:v>10866</c:v>
                </c:pt>
                <c:pt idx="9">
                  <c:v>9945</c:v>
                </c:pt>
                <c:pt idx="12">
                  <c:v>9072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107</c:v>
                </c:pt>
                <c:pt idx="3">
                  <c:v>82</c:v>
                </c:pt>
                <c:pt idx="6">
                  <c:v>77</c:v>
                </c:pt>
                <c:pt idx="9">
                  <c:v>46</c:v>
                </c:pt>
                <c:pt idx="12">
                  <c:v>31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31358</c:v>
                </c:pt>
                <c:pt idx="3">
                  <c:v>31079</c:v>
                </c:pt>
                <c:pt idx="6">
                  <c:v>30273</c:v>
                </c:pt>
                <c:pt idx="9">
                  <c:v>30430</c:v>
                </c:pt>
                <c:pt idx="12">
                  <c:v>30335</c:v>
                </c:pt>
              </c:numCache>
            </c:numRef>
          </c:val>
        </c:ser>
        <c:gapWidth val="100"/>
        <c:overlap val="100"/>
        <c:axId val="121245696"/>
        <c:axId val="12124761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10950</c:v>
                </c:pt>
                <c:pt idx="2">
                  <c:v>#N/A</c:v>
                </c:pt>
                <c:pt idx="3">
                  <c:v>#N/A</c:v>
                </c:pt>
                <c:pt idx="4">
                  <c:v>8552</c:v>
                </c:pt>
                <c:pt idx="5">
                  <c:v>#N/A</c:v>
                </c:pt>
                <c:pt idx="6">
                  <c:v>#N/A</c:v>
                </c:pt>
                <c:pt idx="7">
                  <c:v>7283</c:v>
                </c:pt>
                <c:pt idx="8">
                  <c:v>#N/A</c:v>
                </c:pt>
                <c:pt idx="9">
                  <c:v>#N/A</c:v>
                </c:pt>
                <c:pt idx="10">
                  <c:v>5127</c:v>
                </c:pt>
                <c:pt idx="11">
                  <c:v>#N/A</c:v>
                </c:pt>
                <c:pt idx="12">
                  <c:v>#N/A</c:v>
                </c:pt>
                <c:pt idx="13">
                  <c:v>1387</c:v>
                </c:pt>
                <c:pt idx="14">
                  <c:v>#N/A</c:v>
                </c:pt>
              </c:numCache>
            </c:numRef>
          </c:val>
        </c:ser>
        <c:marker val="1"/>
        <c:axId val="121245696"/>
        <c:axId val="121247616"/>
      </c:lineChart>
      <c:catAx>
        <c:axId val="12124569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247616"/>
        <c:crosses val="autoZero"/>
        <c:auto val="1"/>
        <c:lblAlgn val="ctr"/>
        <c:lblOffset val="100"/>
        <c:tickLblSkip val="1"/>
        <c:tickMarkSkip val="1"/>
      </c:catAx>
      <c:valAx>
        <c:axId val="1212476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4569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1"/>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21183232"/>
        <c:axId val="121205504"/>
      </c:scatterChart>
      <c:valAx>
        <c:axId val="121183232"/>
        <c:scaling>
          <c:orientation val="minMax"/>
        </c:scaling>
        <c:axPos val="b"/>
        <c:title>
          <c:tx>
            <c:rich>
              <a:bodyPr/>
              <a:lstStyle/>
              <a:p>
                <a:pPr>
                  <a:defRPr/>
                </a:pPr>
                <a:r>
                  <a:rPr lang="ja-JP" altLang="en-US" sz="1050" b="0"/>
                  <a:t>有形固定資産減価償却率</a:t>
                </a:r>
              </a:p>
            </c:rich>
          </c:tx>
          <c:layout>
            <c:manualLayout>
              <c:xMode val="edge"/>
              <c:yMode val="edge"/>
              <c:x val="0.41341553300957251"/>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205504"/>
        <c:crosses val="autoZero"/>
        <c:crossBetween val="midCat"/>
      </c:valAx>
      <c:valAx>
        <c:axId val="1212055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118323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11" l="0.70000000000000062" r="0.70000000000000062" t="0.750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7"/>
          <c:y val="4.7118521949462346E-2"/>
          <c:w val="0.847044317818686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11.9</c:v>
                </c:pt>
                <c:pt idx="1">
                  <c:v>11.1</c:v>
                </c:pt>
                <c:pt idx="2">
                  <c:v>11</c:v>
                </c:pt>
                <c:pt idx="3">
                  <c:v>10</c:v>
                </c:pt>
                <c:pt idx="4">
                  <c:v>9.5</c:v>
                </c:pt>
              </c:numCache>
            </c:numRef>
          </c:xVal>
          <c:yVal>
            <c:numRef>
              <c:f>公会計指標分析・財政指標組合せ分析表!$K$73:$O$73</c:f>
              <c:numCache>
                <c:formatCode>#,##0.0;"▲ "#,##0.0</c:formatCode>
                <c:ptCount val="5"/>
                <c:pt idx="0">
                  <c:v>69.8</c:v>
                </c:pt>
                <c:pt idx="1">
                  <c:v>55.6</c:v>
                </c:pt>
                <c:pt idx="2">
                  <c:v>47</c:v>
                </c:pt>
                <c:pt idx="3">
                  <c:v>33.4</c:v>
                </c:pt>
                <c:pt idx="4">
                  <c:v>8.9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er>
        <c:axId val="121669120"/>
        <c:axId val="121671040"/>
      </c:scatterChart>
      <c:valAx>
        <c:axId val="121669120"/>
        <c:scaling>
          <c:orientation val="minMax"/>
          <c:max val="12.2"/>
          <c:min val="8.6"/>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671040"/>
        <c:crosses val="autoZero"/>
        <c:crossBetween val="midCat"/>
      </c:valAx>
      <c:valAx>
        <c:axId val="121671040"/>
        <c:scaling>
          <c:orientation val="minMax"/>
          <c:max val="80"/>
          <c:min val="1"/>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166912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111" l="0.70000000000000062" r="0.70000000000000062" t="0.7500000000000011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・元利償還金は、過去に実施した繰上償還の影響により▲</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百万円となった。公営企業の元利償還金に対する繰入金は▲</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百万円の減額となっているが、主な要因は、公共下水道事業会計繰入金の</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百万円の減額、農業集落排水事業会計の</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百万円の増額等である。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また、算入公債費等が</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百万円の減額となっている。これは、主に貸付金元利償還金や公営住宅使用料の減が要因となっている。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合併特例債の償還が始まっており元利償還金は更に増額していくため、計画的な地方債の発行に努め、比率の抑制に努める。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・一般会計等に係る地方債の現在高は、繰上償還を行った結果平成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年度までは減少していたが、庁舎整備事業等によりそこから増額している。公営企業債等繰入見込額の減額は、公共下水道会計の</a:t>
          </a:r>
          <a:r>
            <a:rPr kumimoji="1" lang="en-US" altLang="ja-JP" sz="1400">
              <a:latin typeface="ＭＳ ゴシック" pitchFamily="49" charset="-128"/>
              <a:ea typeface="ＭＳ ゴシック" pitchFamily="49" charset="-128"/>
            </a:rPr>
            <a:t>903</a:t>
          </a:r>
          <a:r>
            <a:rPr kumimoji="1" lang="ja-JP" altLang="en-US" sz="1400">
              <a:latin typeface="ＭＳ ゴシック" pitchFamily="49" charset="-128"/>
              <a:ea typeface="ＭＳ ゴシック" pitchFamily="49" charset="-128"/>
            </a:rPr>
            <a:t>百万円の減額が主な要因である。退職手当負担見込額は職員数の削減により</a:t>
          </a:r>
          <a:r>
            <a:rPr kumimoji="1" lang="en-US" altLang="ja-JP" sz="1400">
              <a:latin typeface="ＭＳ ゴシック" pitchFamily="49" charset="-128"/>
              <a:ea typeface="ＭＳ ゴシック" pitchFamily="49" charset="-128"/>
            </a:rPr>
            <a:t>394</a:t>
          </a:r>
          <a:r>
            <a:rPr kumimoji="1" lang="ja-JP" altLang="en-US" sz="1400">
              <a:latin typeface="ＭＳ ゴシック" pitchFamily="49" charset="-128"/>
              <a:ea typeface="ＭＳ ゴシック" pitchFamily="49" charset="-128"/>
            </a:rPr>
            <a:t>百万円の減額となった。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充当可能財源は、財政調整基金が</a:t>
          </a:r>
          <a:r>
            <a:rPr kumimoji="1" lang="en-US" altLang="ja-JP" sz="1400">
              <a:latin typeface="ＭＳ ゴシック" pitchFamily="49" charset="-128"/>
              <a:ea typeface="ＭＳ ゴシック" pitchFamily="49" charset="-128"/>
            </a:rPr>
            <a:t>364</a:t>
          </a:r>
          <a:r>
            <a:rPr kumimoji="1" lang="ja-JP" altLang="en-US" sz="1400">
              <a:latin typeface="ＭＳ ゴシック" pitchFamily="49" charset="-128"/>
              <a:ea typeface="ＭＳ ゴシック" pitchFamily="49" charset="-128"/>
            </a:rPr>
            <a:t>百万円増額となったことで充当可能基金が伸びている。また、充当可能特定歳入では、都市計画税収の充当可能額が</a:t>
          </a:r>
          <a:r>
            <a:rPr kumimoji="1" lang="en-US" altLang="ja-JP" sz="1400">
              <a:latin typeface="ＭＳ ゴシック" pitchFamily="49" charset="-128"/>
              <a:ea typeface="ＭＳ ゴシック" pitchFamily="49" charset="-128"/>
            </a:rPr>
            <a:t>2,837</a:t>
          </a:r>
          <a:r>
            <a:rPr kumimoji="1" lang="ja-JP" altLang="en-US" sz="1400">
              <a:latin typeface="ＭＳ ゴシック" pitchFamily="49" charset="-128"/>
              <a:ea typeface="ＭＳ ゴシック" pitchFamily="49" charset="-128"/>
            </a:rPr>
            <a:t>百万円の増額となっている。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早期健全化基準未満だが、市債の計画的発行と可能なものの繰上償還により公債費の将来負担の軽減を図りつつ、財政調整基金総額が標準財政規模の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％以上を維持できるよう可能な限り積立を行う等計画的な財政運営に努める。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
31,750,778
30,548,177
1,111,414
18,350,685
30,335,237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・地方消費税交付金の増等により、前年並みを保ったものの、依然として類似団体の平均を</a:t>
          </a:r>
          <a:r>
            <a:rPr kumimoji="1" lang="en-US" altLang="ja-JP" sz="1300">
              <a:latin typeface="ＭＳ Ｐゴシック"/>
            </a:rPr>
            <a:t>0.1</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人口が減少する中で高齢者の割合は年々増加しており、より効率的な行政運営に努めるほか、企業誘致や定住化促進事業の促進、使用料・手数料の適正化、市税の徴収強化、使用料・手数料の見直し等により、自主財源の確保と財政基盤の強化を図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146050</xdr:rowOff>
    </xdr:to>
    <xdr:cxnSp macro="">
      <xdr:nvCxnSpPr>
        <xdr:cNvPr id="71" name="直線コネクタ 70"/>
        <xdr:cNvCxnSpPr/>
      </xdr:nvCxnSpPr>
      <xdr:spPr>
        <a:xfrm flipV="1">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166158</xdr:rowOff>
    </xdr:to>
    <xdr:cxnSp macro="">
      <xdr:nvCxnSpPr>
        <xdr:cNvPr id="74" name="直線コネクタ 73"/>
        <xdr:cNvCxnSpPr/>
      </xdr:nvCxnSpPr>
      <xdr:spPr>
        <a:xfrm flipV="1">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166158</xdr:rowOff>
    </xdr:to>
    <xdr:cxnSp macro="">
      <xdr:nvCxnSpPr>
        <xdr:cNvPr id="77" name="直線コネクタ 76"/>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47219</xdr:rowOff>
    </xdr:from>
    <xdr:ext cx="762000" cy="259045"/>
    <xdr:sp macro="" textlink="">
      <xdr:nvSpPr>
        <xdr:cNvPr id="88" name="財政力該当値テキスト"/>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1" name="円/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92" name="テキスト ボックス 91"/>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115358</xdr:rowOff>
    </xdr:from>
    <xdr:to>
      <xdr:col>3</xdr:col>
      <xdr:colOff>330200</xdr:colOff>
      <xdr:row>43</xdr:row>
      <xdr:rowOff>45508</xdr:rowOff>
    </xdr:to>
    <xdr:sp macro="" textlink="">
      <xdr:nvSpPr>
        <xdr:cNvPr id="93" name="円/楕円 92"/>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94" name="テキスト ボックス 93"/>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・合併後</a:t>
          </a:r>
          <a:r>
            <a:rPr kumimoji="1" lang="en-US" altLang="ja-JP" sz="1300">
              <a:latin typeface="ＭＳ Ｐゴシック"/>
            </a:rPr>
            <a:t>10</a:t>
          </a:r>
          <a:r>
            <a:rPr kumimoji="1" lang="ja-JP" altLang="en-US" sz="1300">
              <a:latin typeface="ＭＳ Ｐゴシック"/>
            </a:rPr>
            <a:t>年間は退職者の</a:t>
          </a:r>
          <a:r>
            <a:rPr kumimoji="1" lang="en-US" altLang="ja-JP" sz="1300">
              <a:latin typeface="ＭＳ Ｐゴシック"/>
            </a:rPr>
            <a:t>1/3</a:t>
          </a:r>
          <a:r>
            <a:rPr kumimoji="1" lang="ja-JP" altLang="en-US" sz="1300">
              <a:latin typeface="ＭＳ Ｐゴシック"/>
            </a:rPr>
            <a:t>採用の方針により、職員数の削減に努めた結果、人件費は微減となったが、障害者介護給付・訓練等給付事業や保育所関係事業が増加した扶助費や公債費は増となった。</a:t>
          </a:r>
          <a:endParaRPr kumimoji="1" lang="en-US" altLang="ja-JP" sz="1300">
            <a:latin typeface="ＭＳ Ｐゴシック"/>
          </a:endParaRPr>
        </a:p>
        <a:p>
          <a:r>
            <a:rPr kumimoji="1" lang="ja-JP" altLang="en-US" sz="1300">
              <a:latin typeface="ＭＳ Ｐゴシック"/>
            </a:rPr>
            <a:t>経常収支比率は前年度より</a:t>
          </a:r>
          <a:r>
            <a:rPr kumimoji="1" lang="en-US" altLang="ja-JP" sz="1300">
              <a:latin typeface="ＭＳ Ｐゴシック"/>
            </a:rPr>
            <a:t>1.7</a:t>
          </a:r>
          <a:r>
            <a:rPr kumimoji="1" lang="ja-JP" altLang="en-US" sz="1300">
              <a:latin typeface="ＭＳ Ｐゴシック"/>
            </a:rPr>
            <a:t>ポイント改善しているが、公債費や扶助費については今後も高い水準で推移すると考えられ、平成</a:t>
          </a:r>
          <a:r>
            <a:rPr kumimoji="1" lang="en-US" altLang="ja-JP" sz="1300">
              <a:latin typeface="ＭＳ Ｐゴシック"/>
            </a:rPr>
            <a:t>28</a:t>
          </a:r>
          <a:r>
            <a:rPr kumimoji="1" lang="ja-JP" altLang="en-US" sz="1300">
              <a:latin typeface="ＭＳ Ｐゴシック"/>
            </a:rPr>
            <a:t>年度以降は</a:t>
          </a:r>
          <a:r>
            <a:rPr kumimoji="1" lang="en-US" altLang="ja-JP" sz="1300">
              <a:latin typeface="ＭＳ Ｐゴシック"/>
            </a:rPr>
            <a:t>1/3</a:t>
          </a:r>
          <a:r>
            <a:rPr kumimoji="1" lang="ja-JP" altLang="en-US" sz="1300">
              <a:latin typeface="ＭＳ Ｐゴシック"/>
            </a:rPr>
            <a:t>採用が終了するため、適正な人員配置による人件費の抑制管理、一部事務組合負担金や各種協議会補助金の見直し等を行い経常経費の削減に努める一方、市税の適正な賦課徴収等経常収入の確保にも努めていく。</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41910</xdr:rowOff>
    </xdr:from>
    <xdr:to>
      <xdr:col>7</xdr:col>
      <xdr:colOff>152400</xdr:colOff>
      <xdr:row>63</xdr:row>
      <xdr:rowOff>159113</xdr:rowOff>
    </xdr:to>
    <xdr:cxnSp macro="">
      <xdr:nvCxnSpPr>
        <xdr:cNvPr id="133" name="直線コネクタ 132"/>
        <xdr:cNvCxnSpPr/>
      </xdr:nvCxnSpPr>
      <xdr:spPr>
        <a:xfrm flipV="1">
          <a:off x="4114800" y="10843260"/>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110853</xdr:rowOff>
    </xdr:from>
    <xdr:to>
      <xdr:col>6</xdr:col>
      <xdr:colOff>0</xdr:colOff>
      <xdr:row>63</xdr:row>
      <xdr:rowOff>159113</xdr:rowOff>
    </xdr:to>
    <xdr:cxnSp macro="">
      <xdr:nvCxnSpPr>
        <xdr:cNvPr id="136" name="直線コネクタ 135"/>
        <xdr:cNvCxnSpPr/>
      </xdr:nvCxnSpPr>
      <xdr:spPr>
        <a:xfrm>
          <a:off x="3225800" y="109122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110853</xdr:rowOff>
    </xdr:from>
    <xdr:to>
      <xdr:col>4</xdr:col>
      <xdr:colOff>482600</xdr:colOff>
      <xdr:row>63</xdr:row>
      <xdr:rowOff>145324</xdr:rowOff>
    </xdr:to>
    <xdr:cxnSp macro="">
      <xdr:nvCxnSpPr>
        <xdr:cNvPr id="139" name="直線コネクタ 138"/>
        <xdr:cNvCxnSpPr/>
      </xdr:nvCxnSpPr>
      <xdr:spPr>
        <a:xfrm flipV="1">
          <a:off x="2336800" y="1091220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110853</xdr:rowOff>
    </xdr:from>
    <xdr:to>
      <xdr:col>3</xdr:col>
      <xdr:colOff>279400</xdr:colOff>
      <xdr:row>63</xdr:row>
      <xdr:rowOff>145324</xdr:rowOff>
    </xdr:to>
    <xdr:cxnSp macro="">
      <xdr:nvCxnSpPr>
        <xdr:cNvPr id="142" name="直線コネクタ 141"/>
        <xdr:cNvCxnSpPr/>
      </xdr:nvCxnSpPr>
      <xdr:spPr>
        <a:xfrm>
          <a:off x="1447800" y="1091220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43923</xdr:rowOff>
    </xdr:from>
    <xdr:ext cx="762000" cy="259045"/>
    <xdr:sp macro="" textlink="">
      <xdr:nvSpPr>
        <xdr:cNvPr id="144" name="テキスト ボックス 143"/>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52" name="円/楕円 151"/>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7637</xdr:rowOff>
    </xdr:from>
    <xdr:ext cx="762000" cy="259045"/>
    <xdr:sp macro="" textlink="">
      <xdr:nvSpPr>
        <xdr:cNvPr id="153"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108313</xdr:rowOff>
    </xdr:from>
    <xdr:to>
      <xdr:col>6</xdr:col>
      <xdr:colOff>50800</xdr:colOff>
      <xdr:row>64</xdr:row>
      <xdr:rowOff>38463</xdr:rowOff>
    </xdr:to>
    <xdr:sp macro="" textlink="">
      <xdr:nvSpPr>
        <xdr:cNvPr id="154" name="円/楕円 153"/>
        <xdr:cNvSpPr/>
      </xdr:nvSpPr>
      <xdr:spPr>
        <a:xfrm>
          <a:off x="4064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48640</xdr:rowOff>
    </xdr:from>
    <xdr:ext cx="736600" cy="259045"/>
    <xdr:sp macro="" textlink="">
      <xdr:nvSpPr>
        <xdr:cNvPr id="155" name="テキスト ボックス 154"/>
        <xdr:cNvSpPr txBox="1"/>
      </xdr:nvSpPr>
      <xdr:spPr>
        <a:xfrm>
          <a:off x="3733800" y="10678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60053</xdr:rowOff>
    </xdr:from>
    <xdr:to>
      <xdr:col>4</xdr:col>
      <xdr:colOff>533400</xdr:colOff>
      <xdr:row>63</xdr:row>
      <xdr:rowOff>161653</xdr:rowOff>
    </xdr:to>
    <xdr:sp macro="" textlink="">
      <xdr:nvSpPr>
        <xdr:cNvPr id="156" name="円/楕円 155"/>
        <xdr:cNvSpPr/>
      </xdr:nvSpPr>
      <xdr:spPr>
        <a:xfrm>
          <a:off x="3175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380</xdr:rowOff>
    </xdr:from>
    <xdr:ext cx="762000" cy="259045"/>
    <xdr:sp macro="" textlink="">
      <xdr:nvSpPr>
        <xdr:cNvPr id="157" name="テキスト ボックス 156"/>
        <xdr:cNvSpPr txBox="1"/>
      </xdr:nvSpPr>
      <xdr:spPr>
        <a:xfrm>
          <a:off x="2844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94524</xdr:rowOff>
    </xdr:from>
    <xdr:to>
      <xdr:col>3</xdr:col>
      <xdr:colOff>330200</xdr:colOff>
      <xdr:row>64</xdr:row>
      <xdr:rowOff>24674</xdr:rowOff>
    </xdr:to>
    <xdr:sp macro="" textlink="">
      <xdr:nvSpPr>
        <xdr:cNvPr id="158" name="円/楕円 157"/>
        <xdr:cNvSpPr/>
      </xdr:nvSpPr>
      <xdr:spPr>
        <a:xfrm>
          <a:off x="2286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34851</xdr:rowOff>
    </xdr:from>
    <xdr:ext cx="762000" cy="259045"/>
    <xdr:sp macro="" textlink="">
      <xdr:nvSpPr>
        <xdr:cNvPr id="159" name="テキスト ボックス 158"/>
        <xdr:cNvSpPr txBox="1"/>
      </xdr:nvSpPr>
      <xdr:spPr>
        <a:xfrm>
          <a:off x="1955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60053</xdr:rowOff>
    </xdr:from>
    <xdr:to>
      <xdr:col>2</xdr:col>
      <xdr:colOff>127000</xdr:colOff>
      <xdr:row>63</xdr:row>
      <xdr:rowOff>161653</xdr:rowOff>
    </xdr:to>
    <xdr:sp macro="" textlink="">
      <xdr:nvSpPr>
        <xdr:cNvPr id="160" name="円/楕円 159"/>
        <xdr:cNvSpPr/>
      </xdr:nvSpPr>
      <xdr:spPr>
        <a:xfrm>
          <a:off x="1397000" y="10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380</xdr:rowOff>
    </xdr:from>
    <xdr:ext cx="762000" cy="259045"/>
    <xdr:sp macro="" textlink="">
      <xdr:nvSpPr>
        <xdr:cNvPr id="161" name="テキスト ボックス 160"/>
        <xdr:cNvSpPr txBox="1"/>
      </xdr:nvSpPr>
      <xdr:spPr>
        <a:xfrm>
          <a:off x="1066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[102,396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a:t>
          </a:r>
          <a:r>
            <a:rPr kumimoji="1" lang="en-US" altLang="ja-JP" sz="1300">
              <a:latin typeface="ＭＳ Ｐゴシック"/>
            </a:rPr>
            <a:t>42,649</a:t>
          </a:r>
          <a:r>
            <a:rPr kumimoji="1" lang="ja-JP" altLang="en-US" sz="1300">
              <a:latin typeface="ＭＳ Ｐゴシック"/>
            </a:rPr>
            <a:t>円低くなっているが、ごみ処理業務や消防業務を一部事務組合で行っているため、一部事務組合負担金のうち人件費・物件費に充当される分を振り分けると実際の額は増加する。</a:t>
          </a:r>
          <a:endParaRPr kumimoji="1" lang="en-US" altLang="ja-JP" sz="1300">
            <a:latin typeface="ＭＳ Ｐゴシック"/>
          </a:endParaRPr>
        </a:p>
        <a:p>
          <a:r>
            <a:rPr kumimoji="1" lang="ja-JP" altLang="en-US" sz="1300">
              <a:latin typeface="ＭＳ Ｐゴシック"/>
            </a:rPr>
            <a:t>また、退職者の</a:t>
          </a:r>
          <a:r>
            <a:rPr kumimoji="1" lang="en-US" altLang="ja-JP" sz="1300">
              <a:latin typeface="ＭＳ Ｐゴシック"/>
            </a:rPr>
            <a:t>1/3</a:t>
          </a:r>
          <a:r>
            <a:rPr kumimoji="1" lang="ja-JP" altLang="en-US" sz="1300">
              <a:latin typeface="ＭＳ Ｐゴシック"/>
            </a:rPr>
            <a:t>採用により人件費の削減を目指しているが、減少した職員の業務を非常勤職員・臨時職員の雇用や業務委託等により遂行していることもあり、大幅な減少には至っていない。</a:t>
          </a:r>
          <a:endParaRPr kumimoji="1" lang="en-US" altLang="ja-JP" sz="1300">
            <a:latin typeface="ＭＳ Ｐゴシック"/>
          </a:endParaRPr>
        </a:p>
        <a:p>
          <a:r>
            <a:rPr kumimoji="1" lang="en-US" altLang="ja-JP" sz="1300">
              <a:latin typeface="ＭＳ Ｐゴシック"/>
            </a:rPr>
            <a:t>27</a:t>
          </a:r>
          <a:r>
            <a:rPr kumimoji="1" lang="ja-JP" altLang="en-US" sz="1300">
              <a:latin typeface="ＭＳ Ｐゴシック"/>
            </a:rPr>
            <a:t>年度に増加した主な要因は、学童クラブが</a:t>
          </a:r>
          <a:r>
            <a:rPr kumimoji="1" lang="en-US" altLang="ja-JP" sz="1300">
              <a:latin typeface="ＭＳ Ｐゴシック"/>
            </a:rPr>
            <a:t>12</a:t>
          </a:r>
          <a:r>
            <a:rPr kumimoji="1" lang="ja-JP" altLang="en-US" sz="1300">
              <a:latin typeface="ＭＳ Ｐゴシック"/>
            </a:rPr>
            <a:t>クラブから</a:t>
          </a:r>
          <a:r>
            <a:rPr kumimoji="1" lang="en-US" altLang="ja-JP" sz="1300">
              <a:latin typeface="ＭＳ Ｐゴシック"/>
            </a:rPr>
            <a:t>14</a:t>
          </a:r>
          <a:r>
            <a:rPr kumimoji="1" lang="ja-JP" altLang="en-US" sz="1300">
              <a:latin typeface="ＭＳ Ｐゴシック"/>
            </a:rPr>
            <a:t>クラブに増えたことによる委託料の増加などが挙げられる。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139917</xdr:rowOff>
    </xdr:from>
    <xdr:to>
      <xdr:col>7</xdr:col>
      <xdr:colOff>152400</xdr:colOff>
      <xdr:row>80</xdr:row>
      <xdr:rowOff>144872</xdr:rowOff>
    </xdr:to>
    <xdr:cxnSp macro="">
      <xdr:nvCxnSpPr>
        <xdr:cNvPr id="197" name="直線コネクタ 196"/>
        <xdr:cNvCxnSpPr/>
      </xdr:nvCxnSpPr>
      <xdr:spPr>
        <a:xfrm>
          <a:off x="4114800" y="13855917"/>
          <a:ext cx="838200" cy="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129649</xdr:rowOff>
    </xdr:from>
    <xdr:ext cx="762000" cy="259045"/>
    <xdr:sp macro="" textlink="">
      <xdr:nvSpPr>
        <xdr:cNvPr id="198" name="人件費・物件費等の状況平均値テキスト"/>
        <xdr:cNvSpPr txBox="1"/>
      </xdr:nvSpPr>
      <xdr:spPr>
        <a:xfrm>
          <a:off x="5041900" y="13845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134021</xdr:rowOff>
    </xdr:from>
    <xdr:to>
      <xdr:col>6</xdr:col>
      <xdr:colOff>0</xdr:colOff>
      <xdr:row>80</xdr:row>
      <xdr:rowOff>139917</xdr:rowOff>
    </xdr:to>
    <xdr:cxnSp macro="">
      <xdr:nvCxnSpPr>
        <xdr:cNvPr id="200" name="直線コネクタ 199"/>
        <xdr:cNvCxnSpPr/>
      </xdr:nvCxnSpPr>
      <xdr:spPr>
        <a:xfrm>
          <a:off x="3225800" y="13850021"/>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202" name="テキスト ボックス 201"/>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134021</xdr:rowOff>
    </xdr:from>
    <xdr:to>
      <xdr:col>4</xdr:col>
      <xdr:colOff>482600</xdr:colOff>
      <xdr:row>80</xdr:row>
      <xdr:rowOff>137342</xdr:rowOff>
    </xdr:to>
    <xdr:cxnSp macro="">
      <xdr:nvCxnSpPr>
        <xdr:cNvPr id="203" name="直線コネクタ 202"/>
        <xdr:cNvCxnSpPr/>
      </xdr:nvCxnSpPr>
      <xdr:spPr>
        <a:xfrm flipV="1">
          <a:off x="2336800" y="13850021"/>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205" name="テキスト ボックス 204"/>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137342</xdr:rowOff>
    </xdr:from>
    <xdr:to>
      <xdr:col>3</xdr:col>
      <xdr:colOff>279400</xdr:colOff>
      <xdr:row>80</xdr:row>
      <xdr:rowOff>139939</xdr:rowOff>
    </xdr:to>
    <xdr:cxnSp macro="">
      <xdr:nvCxnSpPr>
        <xdr:cNvPr id="206" name="直線コネクタ 205"/>
        <xdr:cNvCxnSpPr/>
      </xdr:nvCxnSpPr>
      <xdr:spPr>
        <a:xfrm flipV="1">
          <a:off x="1447800" y="13853342"/>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8" name="テキスト ボックス 207"/>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10" name="テキスト ボックス 209"/>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94072</xdr:rowOff>
    </xdr:from>
    <xdr:to>
      <xdr:col>7</xdr:col>
      <xdr:colOff>203200</xdr:colOff>
      <xdr:row>81</xdr:row>
      <xdr:rowOff>24222</xdr:rowOff>
    </xdr:to>
    <xdr:sp macro="" textlink="">
      <xdr:nvSpPr>
        <xdr:cNvPr id="216" name="円/楕円 215"/>
        <xdr:cNvSpPr/>
      </xdr:nvSpPr>
      <xdr:spPr>
        <a:xfrm>
          <a:off x="4902200" y="138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15349</xdr:rowOff>
    </xdr:from>
    <xdr:ext cx="762000" cy="259045"/>
    <xdr:sp macro="" textlink="">
      <xdr:nvSpPr>
        <xdr:cNvPr id="217" name="人件費・物件費等の状況該当値テキスト"/>
        <xdr:cNvSpPr txBox="1"/>
      </xdr:nvSpPr>
      <xdr:spPr>
        <a:xfrm>
          <a:off x="5041900" y="1373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102,396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89117</xdr:rowOff>
    </xdr:from>
    <xdr:to>
      <xdr:col>6</xdr:col>
      <xdr:colOff>50800</xdr:colOff>
      <xdr:row>81</xdr:row>
      <xdr:rowOff>19267</xdr:rowOff>
    </xdr:to>
    <xdr:sp macro="" textlink="">
      <xdr:nvSpPr>
        <xdr:cNvPr id="218" name="円/楕円 217"/>
        <xdr:cNvSpPr/>
      </xdr:nvSpPr>
      <xdr:spPr>
        <a:xfrm>
          <a:off x="4064000" y="138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29444</xdr:rowOff>
    </xdr:from>
    <xdr:ext cx="736600" cy="259045"/>
    <xdr:sp macro="" textlink="">
      <xdr:nvSpPr>
        <xdr:cNvPr id="219" name="テキスト ボックス 218"/>
        <xdr:cNvSpPr txBox="1"/>
      </xdr:nvSpPr>
      <xdr:spPr>
        <a:xfrm>
          <a:off x="3733800" y="13573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98,083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83221</xdr:rowOff>
    </xdr:from>
    <xdr:to>
      <xdr:col>4</xdr:col>
      <xdr:colOff>533400</xdr:colOff>
      <xdr:row>81</xdr:row>
      <xdr:rowOff>13371</xdr:rowOff>
    </xdr:to>
    <xdr:sp macro="" textlink="">
      <xdr:nvSpPr>
        <xdr:cNvPr id="220" name="円/楕円 219"/>
        <xdr:cNvSpPr/>
      </xdr:nvSpPr>
      <xdr:spPr>
        <a:xfrm>
          <a:off x="3175000" y="137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23548</xdr:rowOff>
    </xdr:from>
    <xdr:ext cx="762000" cy="259045"/>
    <xdr:sp macro="" textlink="">
      <xdr:nvSpPr>
        <xdr:cNvPr id="221" name="テキスト ボックス 220"/>
        <xdr:cNvSpPr txBox="1"/>
      </xdr:nvSpPr>
      <xdr:spPr>
        <a:xfrm>
          <a:off x="2844800" y="135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92,952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86542</xdr:rowOff>
    </xdr:from>
    <xdr:to>
      <xdr:col>3</xdr:col>
      <xdr:colOff>330200</xdr:colOff>
      <xdr:row>81</xdr:row>
      <xdr:rowOff>16692</xdr:rowOff>
    </xdr:to>
    <xdr:sp macro="" textlink="">
      <xdr:nvSpPr>
        <xdr:cNvPr id="222" name="円/楕円 221"/>
        <xdr:cNvSpPr/>
      </xdr:nvSpPr>
      <xdr:spPr>
        <a:xfrm>
          <a:off x="2286000" y="138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26869</xdr:rowOff>
    </xdr:from>
    <xdr:ext cx="762000" cy="259045"/>
    <xdr:sp macro="" textlink="">
      <xdr:nvSpPr>
        <xdr:cNvPr id="223" name="テキスト ボックス 222"/>
        <xdr:cNvSpPr txBox="1"/>
      </xdr:nvSpPr>
      <xdr:spPr>
        <a:xfrm>
          <a:off x="1955800" y="1357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95,842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89139</xdr:rowOff>
    </xdr:from>
    <xdr:to>
      <xdr:col>2</xdr:col>
      <xdr:colOff>127000</xdr:colOff>
      <xdr:row>81</xdr:row>
      <xdr:rowOff>19289</xdr:rowOff>
    </xdr:to>
    <xdr:sp macro="" textlink="">
      <xdr:nvSpPr>
        <xdr:cNvPr id="224" name="円/楕円 223"/>
        <xdr:cNvSpPr/>
      </xdr:nvSpPr>
      <xdr:spPr>
        <a:xfrm>
          <a:off x="1397000" y="1380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29466</xdr:rowOff>
    </xdr:from>
    <xdr:ext cx="762000" cy="259045"/>
    <xdr:sp macro="" textlink="">
      <xdr:nvSpPr>
        <xdr:cNvPr id="225" name="テキスト ボックス 224"/>
        <xdr:cNvSpPr txBox="1"/>
      </xdr:nvSpPr>
      <xdr:spPr>
        <a:xfrm>
          <a:off x="1066800" y="1357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類似団体平均を</a:t>
          </a:r>
          <a:r>
            <a:rPr kumimoji="1" lang="en-US" altLang="ja-JP" sz="1300">
              <a:solidFill>
                <a:schemeClr val="dk1"/>
              </a:solidFill>
              <a:latin typeface="+mn-ea"/>
              <a:ea typeface="+mn-ea"/>
              <a:cs typeface="+mn-cs"/>
            </a:rPr>
            <a:t>1.0</a:t>
          </a:r>
          <a:r>
            <a:rPr kumimoji="1" lang="ja-JP" altLang="ja-JP" sz="1300">
              <a:solidFill>
                <a:schemeClr val="dk1"/>
              </a:solidFill>
              <a:latin typeface="+mn-ea"/>
              <a:ea typeface="+mn-ea"/>
              <a:cs typeface="+mn-cs"/>
            </a:rPr>
            <a:t>ポイント上回っ</a:t>
          </a:r>
          <a:r>
            <a:rPr kumimoji="1" lang="ja-JP" altLang="en-US" sz="1300">
              <a:solidFill>
                <a:schemeClr val="dk1"/>
              </a:solidFill>
              <a:latin typeface="+mn-ea"/>
              <a:ea typeface="+mn-ea"/>
              <a:cs typeface="+mn-cs"/>
            </a:rPr>
            <a:t>ている。</a:t>
          </a:r>
          <a:r>
            <a:rPr kumimoji="1" lang="en-US" altLang="ja-JP" sz="1300">
              <a:solidFill>
                <a:schemeClr val="dk1"/>
              </a:solidFill>
              <a:latin typeface="+mn-ea"/>
              <a:ea typeface="+mn-ea"/>
              <a:cs typeface="+mn-cs"/>
            </a:rPr>
            <a:t>H23</a:t>
          </a:r>
          <a:r>
            <a:rPr kumimoji="1" lang="ja-JP" altLang="ja-JP" sz="1300">
              <a:solidFill>
                <a:schemeClr val="dk1"/>
              </a:solidFill>
              <a:latin typeface="+mn-ea"/>
              <a:ea typeface="+mn-ea"/>
              <a:cs typeface="+mn-cs"/>
            </a:rPr>
            <a:t>及び</a:t>
          </a:r>
          <a:r>
            <a:rPr kumimoji="1" lang="en-US" altLang="ja-JP" sz="1300">
              <a:solidFill>
                <a:schemeClr val="dk1"/>
              </a:solidFill>
              <a:latin typeface="+mn-ea"/>
              <a:ea typeface="+mn-ea"/>
              <a:cs typeface="+mn-cs"/>
            </a:rPr>
            <a:t>H24</a:t>
          </a:r>
          <a:r>
            <a:rPr kumimoji="1" lang="ja-JP" altLang="ja-JP" sz="1300">
              <a:solidFill>
                <a:schemeClr val="dk1"/>
              </a:solidFill>
              <a:latin typeface="+mn-ea"/>
              <a:ea typeface="+mn-ea"/>
              <a:cs typeface="+mn-cs"/>
            </a:rPr>
            <a:t>は東日本大震災復興のため国が給与削減措置を行っ</a:t>
          </a:r>
          <a:r>
            <a:rPr kumimoji="1" lang="ja-JP" altLang="en-US" sz="1300">
              <a:solidFill>
                <a:schemeClr val="dk1"/>
              </a:solidFill>
              <a:latin typeface="+mn-ea"/>
              <a:ea typeface="+mn-ea"/>
              <a:cs typeface="+mn-cs"/>
            </a:rPr>
            <a:t>てお</a:t>
          </a:r>
          <a:r>
            <a:rPr kumimoji="1" lang="ja-JP" altLang="ja-JP" sz="1300">
              <a:solidFill>
                <a:schemeClr val="dk1"/>
              </a:solidFill>
              <a:latin typeface="+mn-ea"/>
              <a:ea typeface="+mn-ea"/>
              <a:cs typeface="+mn-cs"/>
            </a:rPr>
            <a:t>り、本市でも</a:t>
          </a:r>
          <a:r>
            <a:rPr kumimoji="1" lang="en-US" altLang="ja-JP" sz="1300">
              <a:solidFill>
                <a:schemeClr val="dk1"/>
              </a:solidFill>
              <a:latin typeface="+mn-ea"/>
              <a:ea typeface="+mn-ea"/>
              <a:cs typeface="+mn-cs"/>
            </a:rPr>
            <a:t>H24.7.1</a:t>
          </a:r>
          <a:r>
            <a:rPr kumimoji="1" lang="ja-JP" altLang="ja-JP" sz="1300">
              <a:solidFill>
                <a:schemeClr val="dk1"/>
              </a:solidFill>
              <a:latin typeface="+mn-ea"/>
              <a:ea typeface="+mn-ea"/>
              <a:cs typeface="+mn-cs"/>
            </a:rPr>
            <a:t>から給与削減措置を行ったが、ラスパイレス指数の基準日が</a:t>
          </a:r>
          <a:r>
            <a:rPr kumimoji="1" lang="en-US" altLang="ja-JP" sz="1300">
              <a:solidFill>
                <a:schemeClr val="dk1"/>
              </a:solidFill>
              <a:latin typeface="+mn-ea"/>
              <a:ea typeface="+mn-ea"/>
              <a:cs typeface="+mn-cs"/>
            </a:rPr>
            <a:t>4</a:t>
          </a:r>
          <a:r>
            <a:rPr kumimoji="1" lang="ja-JP" altLang="ja-JP" sz="1300">
              <a:solidFill>
                <a:schemeClr val="dk1"/>
              </a:solidFill>
              <a:latin typeface="+mn-ea"/>
              <a:ea typeface="+mn-ea"/>
              <a:cs typeface="+mn-cs"/>
            </a:rPr>
            <a:t>月</a:t>
          </a:r>
          <a:r>
            <a:rPr kumimoji="1" lang="en-US" altLang="ja-JP" sz="1300">
              <a:solidFill>
                <a:schemeClr val="dk1"/>
              </a:solidFill>
              <a:latin typeface="+mn-ea"/>
              <a:ea typeface="+mn-ea"/>
              <a:cs typeface="+mn-cs"/>
            </a:rPr>
            <a:t>1</a:t>
          </a:r>
          <a:r>
            <a:rPr kumimoji="1" lang="ja-JP" altLang="ja-JP" sz="1300">
              <a:solidFill>
                <a:schemeClr val="dk1"/>
              </a:solidFill>
              <a:latin typeface="+mn-ea"/>
              <a:ea typeface="+mn-ea"/>
              <a:cs typeface="+mn-cs"/>
            </a:rPr>
            <a:t>日</a:t>
          </a:r>
          <a:r>
            <a:rPr kumimoji="1" lang="ja-JP" altLang="en-US" sz="1300">
              <a:solidFill>
                <a:schemeClr val="dk1"/>
              </a:solidFill>
              <a:latin typeface="+mn-ea"/>
              <a:ea typeface="+mn-ea"/>
              <a:cs typeface="+mn-cs"/>
            </a:rPr>
            <a:t>の</a:t>
          </a:r>
          <a:r>
            <a:rPr kumimoji="1" lang="ja-JP" altLang="ja-JP" sz="1300">
              <a:solidFill>
                <a:schemeClr val="dk1"/>
              </a:solidFill>
              <a:latin typeface="+mn-ea"/>
              <a:ea typeface="+mn-ea"/>
              <a:cs typeface="+mn-cs"/>
            </a:rPr>
            <a:t>ため指数には反映されていない。仮に国の削減措置がなかった場合は、それぞれ</a:t>
          </a:r>
          <a:r>
            <a:rPr kumimoji="1" lang="en-US" altLang="ja-JP" sz="1300">
              <a:solidFill>
                <a:schemeClr val="dk1"/>
              </a:solidFill>
              <a:latin typeface="+mn-ea"/>
              <a:ea typeface="+mn-ea"/>
              <a:cs typeface="+mn-cs"/>
            </a:rPr>
            <a:t>98.8</a:t>
          </a:r>
          <a:r>
            <a:rPr kumimoji="1" lang="ja-JP" altLang="ja-JP" sz="1300">
              <a:solidFill>
                <a:schemeClr val="dk1"/>
              </a:solidFill>
              <a:latin typeface="+mn-ea"/>
              <a:ea typeface="+mn-ea"/>
              <a:cs typeface="+mn-cs"/>
            </a:rPr>
            <a:t>、</a:t>
          </a:r>
          <a:r>
            <a:rPr kumimoji="1" lang="en-US" altLang="ja-JP" sz="1300">
              <a:solidFill>
                <a:schemeClr val="dk1"/>
              </a:solidFill>
              <a:latin typeface="+mn-ea"/>
              <a:ea typeface="+mn-ea"/>
              <a:cs typeface="+mn-cs"/>
            </a:rPr>
            <a:t>98.6</a:t>
          </a:r>
          <a:r>
            <a:rPr kumimoji="1" lang="ja-JP" altLang="ja-JP" sz="1300">
              <a:solidFill>
                <a:schemeClr val="dk1"/>
              </a:solidFill>
              <a:latin typeface="+mn-ea"/>
              <a:ea typeface="+mn-ea"/>
              <a:cs typeface="+mn-cs"/>
            </a:rPr>
            <a:t>となり、緩やかな減少傾向にあった。今回の指数上昇の主な要因は、給与制度の総合的見直しが</a:t>
          </a:r>
          <a:r>
            <a:rPr kumimoji="1" lang="en-US" altLang="ja-JP" sz="1300">
              <a:solidFill>
                <a:schemeClr val="dk1"/>
              </a:solidFill>
              <a:latin typeface="+mn-ea"/>
              <a:ea typeface="+mn-ea"/>
              <a:cs typeface="+mn-cs"/>
            </a:rPr>
            <a:t>1</a:t>
          </a:r>
          <a:r>
            <a:rPr kumimoji="1" lang="ja-JP" altLang="ja-JP" sz="1300">
              <a:solidFill>
                <a:schemeClr val="dk1"/>
              </a:solidFill>
              <a:latin typeface="+mn-ea"/>
              <a:ea typeface="+mn-ea"/>
              <a:cs typeface="+mn-cs"/>
            </a:rPr>
            <a:t>年遅れたことにより国に比べ定期昇給の上昇率が高かったこと</a:t>
          </a:r>
          <a:r>
            <a:rPr kumimoji="1" lang="ja-JP" altLang="en-US" sz="1300">
              <a:solidFill>
                <a:schemeClr val="dk1"/>
              </a:solidFill>
              <a:latin typeface="+mn-ea"/>
              <a:ea typeface="+mn-ea"/>
              <a:cs typeface="+mn-cs"/>
            </a:rPr>
            <a:t>に</a:t>
          </a:r>
          <a:r>
            <a:rPr kumimoji="1" lang="ja-JP" altLang="ja-JP" sz="1300">
              <a:solidFill>
                <a:schemeClr val="dk1"/>
              </a:solidFill>
              <a:latin typeface="+mn-ea"/>
              <a:ea typeface="+mn-ea"/>
              <a:cs typeface="+mn-cs"/>
            </a:rPr>
            <a:t>よるもので、今後も国、県、各市及び民間との給与水準の均衡を図り、財政状況等を踏まえ給与の適正な執行に努める。</a:t>
          </a:r>
          <a:endParaRPr lang="ja-JP" altLang="ja-JP" sz="1300">
            <a:solidFill>
              <a:schemeClr val="dk1"/>
            </a:solidFill>
            <a:latin typeface="+mn-ea"/>
            <a:ea typeface="+mn-ea"/>
            <a:cs typeface="+mn-cs"/>
          </a:endParaRPr>
        </a:p>
        <a:p>
          <a:endParaRPr lang="ja-JP" altLang="ja-JP" sz="1300">
            <a:solidFill>
              <a:schemeClr val="dk1"/>
            </a:solidFill>
            <a:latin typeface="+mn-ea"/>
            <a:ea typeface="+mn-ea"/>
            <a:cs typeface="+mn-cs"/>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58420</xdr:rowOff>
    </xdr:from>
    <xdr:to>
      <xdr:col>24</xdr:col>
      <xdr:colOff>558800</xdr:colOff>
      <xdr:row>84</xdr:row>
      <xdr:rowOff>146896</xdr:rowOff>
    </xdr:to>
    <xdr:cxnSp macro="">
      <xdr:nvCxnSpPr>
        <xdr:cNvPr id="259" name="直線コネクタ 258"/>
        <xdr:cNvCxnSpPr/>
      </xdr:nvCxnSpPr>
      <xdr:spPr>
        <a:xfrm>
          <a:off x="16179800" y="144602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58420</xdr:rowOff>
    </xdr:from>
    <xdr:to>
      <xdr:col>23</xdr:col>
      <xdr:colOff>406400</xdr:colOff>
      <xdr:row>84</xdr:row>
      <xdr:rowOff>74507</xdr:rowOff>
    </xdr:to>
    <xdr:cxnSp macro="">
      <xdr:nvCxnSpPr>
        <xdr:cNvPr id="262" name="直線コネクタ 261"/>
        <xdr:cNvCxnSpPr/>
      </xdr:nvCxnSpPr>
      <xdr:spPr>
        <a:xfrm flipV="1">
          <a:off x="15290800" y="144602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3" name="フローチャート : 判断 262"/>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4" name="テキスト ボックス 263"/>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40216</xdr:rowOff>
    </xdr:to>
    <xdr:cxnSp macro="">
      <xdr:nvCxnSpPr>
        <xdr:cNvPr id="265" name="直線コネクタ 264"/>
        <xdr:cNvCxnSpPr/>
      </xdr:nvCxnSpPr>
      <xdr:spPr>
        <a:xfrm flipV="1">
          <a:off x="14401800" y="1447630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6" name="フローチャート : 判断 265"/>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7" name="テキスト ボックス 266"/>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72389</xdr:rowOff>
    </xdr:to>
    <xdr:cxnSp macro="">
      <xdr:nvCxnSpPr>
        <xdr:cNvPr id="268" name="直線コネクタ 267"/>
        <xdr:cNvCxnSpPr/>
      </xdr:nvCxnSpPr>
      <xdr:spPr>
        <a:xfrm flipV="1">
          <a:off x="13512800" y="1512781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9" name="フローチャート : 判断 268"/>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70" name="テキスト ボックス 269"/>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71" name="フローチャート : 判断 270"/>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72" name="テキスト ボックス 271"/>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8" name="円/楕円 277"/>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68173</xdr:rowOff>
    </xdr:from>
    <xdr:ext cx="762000" cy="259045"/>
    <xdr:sp macro="" textlink="">
      <xdr:nvSpPr>
        <xdr:cNvPr id="279" name="給与水準   （国との比較）該当値テキスト"/>
        <xdr:cNvSpPr txBox="1"/>
      </xdr:nvSpPr>
      <xdr:spPr>
        <a:xfrm>
          <a:off x="17106900" y="144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7620</xdr:rowOff>
    </xdr:from>
    <xdr:to>
      <xdr:col>23</xdr:col>
      <xdr:colOff>457200</xdr:colOff>
      <xdr:row>84</xdr:row>
      <xdr:rowOff>109220</xdr:rowOff>
    </xdr:to>
    <xdr:sp macro="" textlink="">
      <xdr:nvSpPr>
        <xdr:cNvPr id="280" name="円/楕円 279"/>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93997</xdr:rowOff>
    </xdr:from>
    <xdr:ext cx="736600" cy="259045"/>
    <xdr:sp macro="" textlink="">
      <xdr:nvSpPr>
        <xdr:cNvPr id="281" name="テキスト ボックス 280"/>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82" name="円/楕円 281"/>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83" name="テキスト ボックス 282"/>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160866</xdr:rowOff>
    </xdr:from>
    <xdr:to>
      <xdr:col>21</xdr:col>
      <xdr:colOff>50800</xdr:colOff>
      <xdr:row>88</xdr:row>
      <xdr:rowOff>91016</xdr:rowOff>
    </xdr:to>
    <xdr:sp macro="" textlink="">
      <xdr:nvSpPr>
        <xdr:cNvPr id="284" name="円/楕円 283"/>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75793</xdr:rowOff>
    </xdr:from>
    <xdr:ext cx="762000" cy="259045"/>
    <xdr:sp macro="" textlink="">
      <xdr:nvSpPr>
        <xdr:cNvPr id="285" name="テキスト ボックス 284"/>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86" name="円/楕円 285"/>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107966</xdr:rowOff>
    </xdr:from>
    <xdr:ext cx="762000" cy="259045"/>
    <xdr:sp macro="" textlink="">
      <xdr:nvSpPr>
        <xdr:cNvPr id="287" name="テキスト ボックス 286"/>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mn-ea"/>
              <a:ea typeface="+mn-ea"/>
              <a:cs typeface="+mn-cs"/>
            </a:rPr>
            <a:t>・</a:t>
          </a:r>
          <a:r>
            <a:rPr kumimoji="1" lang="ja-JP" altLang="ja-JP" sz="1300">
              <a:solidFill>
                <a:schemeClr val="dk1"/>
              </a:solidFill>
              <a:latin typeface="+mn-ea"/>
              <a:ea typeface="+mn-ea"/>
              <a:cs typeface="+mn-cs"/>
            </a:rPr>
            <a:t>類似団体平均を</a:t>
          </a:r>
          <a:r>
            <a:rPr kumimoji="1" lang="en-US" altLang="ja-JP" sz="1300">
              <a:solidFill>
                <a:schemeClr val="dk1"/>
              </a:solidFill>
              <a:latin typeface="+mn-ea"/>
              <a:ea typeface="+mn-ea"/>
              <a:cs typeface="+mn-cs"/>
            </a:rPr>
            <a:t>1.41</a:t>
          </a:r>
          <a:r>
            <a:rPr kumimoji="1" lang="ja-JP" altLang="ja-JP" sz="1300">
              <a:solidFill>
                <a:schemeClr val="dk1"/>
              </a:solidFill>
              <a:latin typeface="+mn-ea"/>
              <a:ea typeface="+mn-ea"/>
              <a:cs typeface="+mn-cs"/>
            </a:rPr>
            <a:t>ポイント下回っている。合併後</a:t>
          </a:r>
          <a:r>
            <a:rPr kumimoji="1" lang="en-US" altLang="ja-JP" sz="1300">
              <a:solidFill>
                <a:schemeClr val="dk1"/>
              </a:solidFill>
              <a:latin typeface="+mn-ea"/>
              <a:ea typeface="+mn-ea"/>
              <a:cs typeface="+mn-cs"/>
            </a:rPr>
            <a:t>10</a:t>
          </a:r>
          <a:r>
            <a:rPr kumimoji="1" lang="ja-JP" altLang="ja-JP" sz="1300">
              <a:solidFill>
                <a:schemeClr val="dk1"/>
              </a:solidFill>
              <a:latin typeface="+mn-ea"/>
              <a:ea typeface="+mn-ea"/>
              <a:cs typeface="+mn-cs"/>
            </a:rPr>
            <a:t>年間は退職者の</a:t>
          </a:r>
          <a:r>
            <a:rPr kumimoji="1" lang="en-US" altLang="ja-JP" sz="1300">
              <a:solidFill>
                <a:schemeClr val="dk1"/>
              </a:solidFill>
              <a:latin typeface="+mn-ea"/>
              <a:ea typeface="+mn-ea"/>
              <a:cs typeface="+mn-cs"/>
            </a:rPr>
            <a:t>1/3</a:t>
          </a:r>
          <a:r>
            <a:rPr kumimoji="1" lang="ja-JP" altLang="ja-JP" sz="1300">
              <a:solidFill>
                <a:schemeClr val="dk1"/>
              </a:solidFill>
              <a:latin typeface="+mn-ea"/>
              <a:ea typeface="+mn-ea"/>
              <a:cs typeface="+mn-cs"/>
            </a:rPr>
            <a:t>採用の方針による定員管理を行い、</a:t>
          </a:r>
          <a:r>
            <a:rPr kumimoji="1" lang="en-US" altLang="ja-JP" sz="1300">
              <a:solidFill>
                <a:schemeClr val="dk1"/>
              </a:solidFill>
              <a:latin typeface="+mn-ea"/>
              <a:ea typeface="+mn-ea"/>
              <a:cs typeface="+mn-cs"/>
            </a:rPr>
            <a:t>H28</a:t>
          </a:r>
          <a:r>
            <a:rPr kumimoji="1" lang="ja-JP" altLang="ja-JP" sz="1300">
              <a:solidFill>
                <a:schemeClr val="dk1"/>
              </a:solidFill>
              <a:latin typeface="+mn-ea"/>
              <a:ea typeface="+mn-ea"/>
              <a:cs typeface="+mn-cs"/>
            </a:rPr>
            <a:t>年</a:t>
          </a:r>
          <a:r>
            <a:rPr kumimoji="1" lang="en-US" altLang="ja-JP" sz="1300">
              <a:solidFill>
                <a:schemeClr val="dk1"/>
              </a:solidFill>
              <a:latin typeface="+mn-ea"/>
              <a:ea typeface="+mn-ea"/>
              <a:cs typeface="+mn-cs"/>
            </a:rPr>
            <a:t>4</a:t>
          </a:r>
          <a:r>
            <a:rPr kumimoji="1" lang="ja-JP" altLang="ja-JP" sz="1300">
              <a:solidFill>
                <a:schemeClr val="dk1"/>
              </a:solidFill>
              <a:latin typeface="+mn-ea"/>
              <a:ea typeface="+mn-ea"/>
              <a:cs typeface="+mn-cs"/>
            </a:rPr>
            <a:t>月</a:t>
          </a:r>
          <a:r>
            <a:rPr kumimoji="1" lang="en-US" altLang="ja-JP" sz="1300">
              <a:solidFill>
                <a:schemeClr val="dk1"/>
              </a:solidFill>
              <a:latin typeface="+mn-ea"/>
              <a:ea typeface="+mn-ea"/>
              <a:cs typeface="+mn-cs"/>
            </a:rPr>
            <a:t>1</a:t>
          </a:r>
          <a:r>
            <a:rPr kumimoji="1" lang="ja-JP" altLang="ja-JP" sz="1300">
              <a:solidFill>
                <a:schemeClr val="dk1"/>
              </a:solidFill>
              <a:latin typeface="+mn-ea"/>
              <a:ea typeface="+mn-ea"/>
              <a:cs typeface="+mn-cs"/>
            </a:rPr>
            <a:t>日の目標数を上回る削減となった。今後は前述の目標数を基本とし、業務量に応じた職員の配置やアウトソーシングの状況等を踏まえ、適切な定員管理に努める。</a:t>
          </a:r>
          <a:endParaRPr kumimoji="1" lang="en-US" altLang="ja-JP" sz="1300">
            <a:solidFill>
              <a:schemeClr val="dk1"/>
            </a:solidFill>
            <a:latin typeface="+mn-ea"/>
            <a:ea typeface="+mn-ea"/>
            <a:cs typeface="+mn-cs"/>
          </a:endParaRPr>
        </a:p>
        <a:p>
          <a:r>
            <a:rPr kumimoji="1" lang="ja-JP" altLang="ja-JP" sz="1300">
              <a:solidFill>
                <a:schemeClr val="dk1"/>
              </a:solidFill>
              <a:latin typeface="+mn-ea"/>
              <a:ea typeface="+mn-ea"/>
              <a:cs typeface="+mn-cs"/>
            </a:rPr>
            <a:t>人口減少の対策としては企業誘致や定住化の促進により人口増加を図り、指数の改善に努めたい。</a:t>
          </a:r>
          <a:endParaRPr lang="ja-JP" altLang="ja-JP" sz="1300">
            <a:solidFill>
              <a:schemeClr val="dk1"/>
            </a:solidFill>
            <a:latin typeface="+mn-ea"/>
            <a:ea typeface="+mn-ea"/>
            <a:cs typeface="+mn-cs"/>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54126</xdr:rowOff>
    </xdr:from>
    <xdr:to>
      <xdr:col>24</xdr:col>
      <xdr:colOff>558800</xdr:colOff>
      <xdr:row>60</xdr:row>
      <xdr:rowOff>69064</xdr:rowOff>
    </xdr:to>
    <xdr:cxnSp macro="">
      <xdr:nvCxnSpPr>
        <xdr:cNvPr id="324" name="直線コネクタ 323"/>
        <xdr:cNvCxnSpPr/>
      </xdr:nvCxnSpPr>
      <xdr:spPr>
        <a:xfrm flipV="1">
          <a:off x="16179800" y="10341126"/>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5"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69064</xdr:rowOff>
    </xdr:from>
    <xdr:to>
      <xdr:col>23</xdr:col>
      <xdr:colOff>406400</xdr:colOff>
      <xdr:row>60</xdr:row>
      <xdr:rowOff>85151</xdr:rowOff>
    </xdr:to>
    <xdr:cxnSp macro="">
      <xdr:nvCxnSpPr>
        <xdr:cNvPr id="327" name="直線コネクタ 326"/>
        <xdr:cNvCxnSpPr/>
      </xdr:nvCxnSpPr>
      <xdr:spPr>
        <a:xfrm flipV="1">
          <a:off x="15290800" y="10356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8" name="フローチャート : 判断 327"/>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9" name="テキスト ボックス 328"/>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85151</xdr:rowOff>
    </xdr:from>
    <xdr:to>
      <xdr:col>22</xdr:col>
      <xdr:colOff>203200</xdr:colOff>
      <xdr:row>60</xdr:row>
      <xdr:rowOff>108131</xdr:rowOff>
    </xdr:to>
    <xdr:cxnSp macro="">
      <xdr:nvCxnSpPr>
        <xdr:cNvPr id="330" name="直線コネクタ 329"/>
        <xdr:cNvCxnSpPr/>
      </xdr:nvCxnSpPr>
      <xdr:spPr>
        <a:xfrm flipV="1">
          <a:off x="14401800" y="1037215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1" name="フローチャート : 判断 330"/>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2" name="テキスト ボックス 331"/>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108131</xdr:rowOff>
    </xdr:from>
    <xdr:to>
      <xdr:col>21</xdr:col>
      <xdr:colOff>0</xdr:colOff>
      <xdr:row>60</xdr:row>
      <xdr:rowOff>113877</xdr:rowOff>
    </xdr:to>
    <xdr:cxnSp macro="">
      <xdr:nvCxnSpPr>
        <xdr:cNvPr id="333" name="直線コネクタ 332"/>
        <xdr:cNvCxnSpPr/>
      </xdr:nvCxnSpPr>
      <xdr:spPr>
        <a:xfrm flipV="1">
          <a:off x="13512800" y="1039513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4" name="フローチャート : 判断 333"/>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5" name="テキスト ボックス 334"/>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6" name="フローチャート : 判断 335"/>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7" name="テキスト ボックス 336"/>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3326</xdr:rowOff>
    </xdr:from>
    <xdr:to>
      <xdr:col>24</xdr:col>
      <xdr:colOff>609600</xdr:colOff>
      <xdr:row>60</xdr:row>
      <xdr:rowOff>104926</xdr:rowOff>
    </xdr:to>
    <xdr:sp macro="" textlink="">
      <xdr:nvSpPr>
        <xdr:cNvPr id="343" name="円/楕円 342"/>
        <xdr:cNvSpPr/>
      </xdr:nvSpPr>
      <xdr:spPr>
        <a:xfrm>
          <a:off x="169672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19853</xdr:rowOff>
    </xdr:from>
    <xdr:ext cx="762000" cy="259045"/>
    <xdr:sp macro="" textlink="">
      <xdr:nvSpPr>
        <xdr:cNvPr id="344" name="定員管理の状況該当値テキスト"/>
        <xdr:cNvSpPr txBox="1"/>
      </xdr:nvSpPr>
      <xdr:spPr>
        <a:xfrm>
          <a:off x="17106900" y="101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18264</xdr:rowOff>
    </xdr:from>
    <xdr:to>
      <xdr:col>23</xdr:col>
      <xdr:colOff>457200</xdr:colOff>
      <xdr:row>60</xdr:row>
      <xdr:rowOff>119864</xdr:rowOff>
    </xdr:to>
    <xdr:sp macro="" textlink="">
      <xdr:nvSpPr>
        <xdr:cNvPr id="345" name="円/楕円 344"/>
        <xdr:cNvSpPr/>
      </xdr:nvSpPr>
      <xdr:spPr>
        <a:xfrm>
          <a:off x="16129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130041</xdr:rowOff>
    </xdr:from>
    <xdr:ext cx="736600" cy="259045"/>
    <xdr:sp macro="" textlink="">
      <xdr:nvSpPr>
        <xdr:cNvPr id="346" name="テキスト ボックス 345"/>
        <xdr:cNvSpPr txBox="1"/>
      </xdr:nvSpPr>
      <xdr:spPr>
        <a:xfrm>
          <a:off x="15798800" y="10074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34351</xdr:rowOff>
    </xdr:from>
    <xdr:to>
      <xdr:col>22</xdr:col>
      <xdr:colOff>254000</xdr:colOff>
      <xdr:row>60</xdr:row>
      <xdr:rowOff>135951</xdr:rowOff>
    </xdr:to>
    <xdr:sp macro="" textlink="">
      <xdr:nvSpPr>
        <xdr:cNvPr id="347" name="円/楕円 346"/>
        <xdr:cNvSpPr/>
      </xdr:nvSpPr>
      <xdr:spPr>
        <a:xfrm>
          <a:off x="15240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146128</xdr:rowOff>
    </xdr:from>
    <xdr:ext cx="762000" cy="259045"/>
    <xdr:sp macro="" textlink="">
      <xdr:nvSpPr>
        <xdr:cNvPr id="348" name="テキスト ボックス 347"/>
        <xdr:cNvSpPr txBox="1"/>
      </xdr:nvSpPr>
      <xdr:spPr>
        <a:xfrm>
          <a:off x="14909800" y="100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57331</xdr:rowOff>
    </xdr:from>
    <xdr:to>
      <xdr:col>21</xdr:col>
      <xdr:colOff>50800</xdr:colOff>
      <xdr:row>60</xdr:row>
      <xdr:rowOff>158931</xdr:rowOff>
    </xdr:to>
    <xdr:sp macro="" textlink="">
      <xdr:nvSpPr>
        <xdr:cNvPr id="349" name="円/楕円 348"/>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169108</xdr:rowOff>
    </xdr:from>
    <xdr:ext cx="762000" cy="259045"/>
    <xdr:sp macro="" textlink="">
      <xdr:nvSpPr>
        <xdr:cNvPr id="350" name="テキスト ボックス 349"/>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63077</xdr:rowOff>
    </xdr:from>
    <xdr:to>
      <xdr:col>19</xdr:col>
      <xdr:colOff>533400</xdr:colOff>
      <xdr:row>60</xdr:row>
      <xdr:rowOff>164677</xdr:rowOff>
    </xdr:to>
    <xdr:sp macro="" textlink="">
      <xdr:nvSpPr>
        <xdr:cNvPr id="351" name="円/楕円 350"/>
        <xdr:cNvSpPr/>
      </xdr:nvSpPr>
      <xdr:spPr>
        <a:xfrm>
          <a:off x="13462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3404</xdr:rowOff>
    </xdr:from>
    <xdr:ext cx="762000" cy="259045"/>
    <xdr:sp macro="" textlink="">
      <xdr:nvSpPr>
        <xdr:cNvPr id="352" name="テキスト ボックス 351"/>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・一般会計における都市計画事業費の減少、特定財源に算入される公共下水道事業債の借入額の大幅増等により前年比より</a:t>
          </a:r>
          <a:r>
            <a:rPr kumimoji="1" lang="en-US" altLang="ja-JP" sz="1300">
              <a:latin typeface="ＭＳ Ｐゴシック"/>
            </a:rPr>
            <a:t>0.5</a:t>
          </a:r>
          <a:r>
            <a:rPr kumimoji="1" lang="ja-JP" altLang="en-US" sz="1300">
              <a:latin typeface="ＭＳ Ｐゴシック"/>
            </a:rPr>
            <a:t>ポイント改善したが、過去</a:t>
          </a:r>
          <a:r>
            <a:rPr kumimoji="1" lang="en-US" altLang="ja-JP" sz="1300">
              <a:latin typeface="ＭＳ Ｐゴシック"/>
            </a:rPr>
            <a:t>5</a:t>
          </a:r>
          <a:r>
            <a:rPr kumimoji="1" lang="ja-JP" altLang="en-US" sz="1300">
              <a:latin typeface="ＭＳ Ｐゴシック"/>
            </a:rPr>
            <a:t>年の推移をみると増加傾向にあり、なお類似団体平均値を</a:t>
          </a:r>
          <a:r>
            <a:rPr kumimoji="1" lang="en-US" altLang="ja-JP" sz="1300">
              <a:latin typeface="ＭＳ Ｐゴシック"/>
            </a:rPr>
            <a:t>0.5</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今後も市民会館建設事業や学校規模適正化事業等の大規模な普通建設事業が見込まれており、合併特例債の発行可能額は残り少ないため、計画的な地方債の発行に努め、比率の抑制を図る。</a:t>
          </a: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93435</xdr:rowOff>
    </xdr:from>
    <xdr:to>
      <xdr:col>24</xdr:col>
      <xdr:colOff>558800</xdr:colOff>
      <xdr:row>41</xdr:row>
      <xdr:rowOff>127907</xdr:rowOff>
    </xdr:to>
    <xdr:cxnSp macro="">
      <xdr:nvCxnSpPr>
        <xdr:cNvPr id="387" name="直線コネクタ 386"/>
        <xdr:cNvCxnSpPr/>
      </xdr:nvCxnSpPr>
      <xdr:spPr>
        <a:xfrm flipV="1">
          <a:off x="16179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8"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127907</xdr:rowOff>
    </xdr:from>
    <xdr:to>
      <xdr:col>23</xdr:col>
      <xdr:colOff>406400</xdr:colOff>
      <xdr:row>42</xdr:row>
      <xdr:rowOff>25400</xdr:rowOff>
    </xdr:to>
    <xdr:cxnSp macro="">
      <xdr:nvCxnSpPr>
        <xdr:cNvPr id="390" name="直線コネクタ 389"/>
        <xdr:cNvCxnSpPr/>
      </xdr:nvCxnSpPr>
      <xdr:spPr>
        <a:xfrm flipV="1">
          <a:off x="15290800" y="715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1" name="フローチャート : 判断 390"/>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2" name="テキスト ボックス 391"/>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32294</xdr:rowOff>
    </xdr:to>
    <xdr:cxnSp macro="">
      <xdr:nvCxnSpPr>
        <xdr:cNvPr id="393" name="直線コネクタ 392"/>
        <xdr:cNvCxnSpPr/>
      </xdr:nvCxnSpPr>
      <xdr:spPr>
        <a:xfrm flipV="1">
          <a:off x="14401800" y="72263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4" name="フローチャート : 判断 393"/>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5" name="テキスト ボックス 394"/>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32294</xdr:rowOff>
    </xdr:from>
    <xdr:to>
      <xdr:col>21</xdr:col>
      <xdr:colOff>0</xdr:colOff>
      <xdr:row>42</xdr:row>
      <xdr:rowOff>87449</xdr:rowOff>
    </xdr:to>
    <xdr:cxnSp macro="">
      <xdr:nvCxnSpPr>
        <xdr:cNvPr id="396" name="直線コネクタ 395"/>
        <xdr:cNvCxnSpPr/>
      </xdr:nvCxnSpPr>
      <xdr:spPr>
        <a:xfrm flipV="1">
          <a:off x="13512800" y="723319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7" name="フローチャート : 判断 396"/>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8" name="テキスト ボックス 397"/>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9" name="フローチャート : 判断 398"/>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0" name="テキスト ボックス 399"/>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42635</xdr:rowOff>
    </xdr:from>
    <xdr:to>
      <xdr:col>24</xdr:col>
      <xdr:colOff>609600</xdr:colOff>
      <xdr:row>41</xdr:row>
      <xdr:rowOff>144235</xdr:rowOff>
    </xdr:to>
    <xdr:sp macro="" textlink="">
      <xdr:nvSpPr>
        <xdr:cNvPr id="406" name="円/楕円 405"/>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14712</xdr:rowOff>
    </xdr:from>
    <xdr:ext cx="762000" cy="259045"/>
    <xdr:sp macro="" textlink="">
      <xdr:nvSpPr>
        <xdr:cNvPr id="407" name="公債費負担の状況該当値テキスト"/>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77107</xdr:rowOff>
    </xdr:from>
    <xdr:to>
      <xdr:col>23</xdr:col>
      <xdr:colOff>457200</xdr:colOff>
      <xdr:row>42</xdr:row>
      <xdr:rowOff>7257</xdr:rowOff>
    </xdr:to>
    <xdr:sp macro="" textlink="">
      <xdr:nvSpPr>
        <xdr:cNvPr id="408" name="円/楕円 407"/>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163484</xdr:rowOff>
    </xdr:from>
    <xdr:ext cx="736600" cy="259045"/>
    <xdr:sp macro="" textlink="">
      <xdr:nvSpPr>
        <xdr:cNvPr id="409" name="テキスト ボックス 408"/>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410" name="円/楕円 409"/>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411" name="テキスト ボックス 41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152944</xdr:rowOff>
    </xdr:from>
    <xdr:to>
      <xdr:col>21</xdr:col>
      <xdr:colOff>50800</xdr:colOff>
      <xdr:row>42</xdr:row>
      <xdr:rowOff>83094</xdr:rowOff>
    </xdr:to>
    <xdr:sp macro="" textlink="">
      <xdr:nvSpPr>
        <xdr:cNvPr id="412" name="円/楕円 411"/>
        <xdr:cNvSpPr/>
      </xdr:nvSpPr>
      <xdr:spPr>
        <a:xfrm>
          <a:off x="14351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67871</xdr:rowOff>
    </xdr:from>
    <xdr:ext cx="762000" cy="259045"/>
    <xdr:sp macro="" textlink="">
      <xdr:nvSpPr>
        <xdr:cNvPr id="413" name="テキスト ボックス 412"/>
        <xdr:cNvSpPr txBox="1"/>
      </xdr:nvSpPr>
      <xdr:spPr>
        <a:xfrm>
          <a:off x="14020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36649</xdr:rowOff>
    </xdr:from>
    <xdr:to>
      <xdr:col>19</xdr:col>
      <xdr:colOff>533400</xdr:colOff>
      <xdr:row>42</xdr:row>
      <xdr:rowOff>138249</xdr:rowOff>
    </xdr:to>
    <xdr:sp macro="" textlink="">
      <xdr:nvSpPr>
        <xdr:cNvPr id="414" name="円/楕円 413"/>
        <xdr:cNvSpPr/>
      </xdr:nvSpPr>
      <xdr:spPr>
        <a:xfrm>
          <a:off x="13462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123026</xdr:rowOff>
    </xdr:from>
    <xdr:ext cx="762000" cy="259045"/>
    <xdr:sp macro="" textlink="">
      <xdr:nvSpPr>
        <xdr:cNvPr id="415" name="テキスト ボックス 414"/>
        <xdr:cNvSpPr txBox="1"/>
      </xdr:nvSpPr>
      <xdr:spPr>
        <a:xfrm>
          <a:off x="13131800" y="732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年度で大幅に改善した（▲</a:t>
          </a:r>
          <a:r>
            <a:rPr kumimoji="1" lang="en-US" altLang="ja-JP" sz="1300">
              <a:latin typeface="ＭＳ Ｐゴシック"/>
            </a:rPr>
            <a:t>24.5</a:t>
          </a:r>
          <a:r>
            <a:rPr kumimoji="1" lang="ja-JP" altLang="en-US" sz="1300">
              <a:latin typeface="ＭＳ Ｐゴシック"/>
            </a:rPr>
            <a:t>ポイント）要因は、公共下水道事業会計の分流式下水道に要する経費の繰出基準割合を引き下げた（</a:t>
          </a:r>
          <a:r>
            <a:rPr kumimoji="1" lang="en-US" altLang="ja-JP" sz="1300">
              <a:latin typeface="ＭＳ Ｐゴシック"/>
            </a:rPr>
            <a:t>0.462</a:t>
          </a:r>
          <a:r>
            <a:rPr kumimoji="1" lang="ja-JP" altLang="en-US" sz="1300">
              <a:latin typeface="ＭＳ Ｐゴシック"/>
            </a:rPr>
            <a:t>→</a:t>
          </a:r>
          <a:r>
            <a:rPr kumimoji="1" lang="en-US" altLang="ja-JP" sz="1300">
              <a:latin typeface="ＭＳ Ｐゴシック"/>
            </a:rPr>
            <a:t>0.226</a:t>
          </a:r>
          <a:r>
            <a:rPr kumimoji="1" lang="ja-JP" altLang="en-US" sz="1300">
              <a:latin typeface="ＭＳ Ｐゴシック"/>
            </a:rPr>
            <a:t>）ことにより将来負担額が大幅減となったこと、都市計画税の充当見込額が大幅増となったこと等が挙げられる。</a:t>
          </a:r>
          <a:endParaRPr kumimoji="1" lang="en-US" altLang="ja-JP" sz="1300">
            <a:latin typeface="ＭＳ Ｐゴシック"/>
          </a:endParaRPr>
        </a:p>
        <a:p>
          <a:r>
            <a:rPr kumimoji="1" lang="ja-JP" altLang="en-US" sz="1300">
              <a:latin typeface="ＭＳ Ｐゴシック"/>
            </a:rPr>
            <a:t>　今後は地方交付税の合併算定替の縮減や投資的経費の増加が見込まれる状況であるが、公債費等義務的経費の縮減や基金残高の維持に努め、財政の健全化を図る。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41952</xdr:rowOff>
    </xdr:from>
    <xdr:to>
      <xdr:col>24</xdr:col>
      <xdr:colOff>558800</xdr:colOff>
      <xdr:row>15</xdr:row>
      <xdr:rowOff>67564</xdr:rowOff>
    </xdr:to>
    <xdr:cxnSp macro="">
      <xdr:nvCxnSpPr>
        <xdr:cNvPr id="449" name="直線コネクタ 448"/>
        <xdr:cNvCxnSpPr/>
      </xdr:nvCxnSpPr>
      <xdr:spPr>
        <a:xfrm flipV="1">
          <a:off x="16179800" y="2442252"/>
          <a:ext cx="8382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33884</xdr:rowOff>
    </xdr:from>
    <xdr:ext cx="762000" cy="259045"/>
    <xdr:sp macro="" textlink="">
      <xdr:nvSpPr>
        <xdr:cNvPr id="450" name="将来負担の状況平均値テキスト"/>
        <xdr:cNvSpPr txBox="1"/>
      </xdr:nvSpPr>
      <xdr:spPr>
        <a:xfrm>
          <a:off x="17106900" y="260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67564</xdr:rowOff>
    </xdr:from>
    <xdr:to>
      <xdr:col>23</xdr:col>
      <xdr:colOff>406400</xdr:colOff>
      <xdr:row>16</xdr:row>
      <xdr:rowOff>5503</xdr:rowOff>
    </xdr:to>
    <xdr:cxnSp macro="">
      <xdr:nvCxnSpPr>
        <xdr:cNvPr id="452" name="直線コネクタ 451"/>
        <xdr:cNvCxnSpPr/>
      </xdr:nvCxnSpPr>
      <xdr:spPr>
        <a:xfrm flipV="1">
          <a:off x="15290800" y="2639314"/>
          <a:ext cx="889000" cy="10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3" name="フローチャート : 判断 45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54" name="テキスト ボックス 453"/>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5503</xdr:rowOff>
    </xdr:from>
    <xdr:to>
      <xdr:col>22</xdr:col>
      <xdr:colOff>203200</xdr:colOff>
      <xdr:row>16</xdr:row>
      <xdr:rowOff>74676</xdr:rowOff>
    </xdr:to>
    <xdr:cxnSp macro="">
      <xdr:nvCxnSpPr>
        <xdr:cNvPr id="455" name="直線コネクタ 454"/>
        <xdr:cNvCxnSpPr/>
      </xdr:nvCxnSpPr>
      <xdr:spPr>
        <a:xfrm flipV="1">
          <a:off x="14401800" y="2748703"/>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6" name="フローチャート : 判断 455"/>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57" name="テキスト ボックス 456"/>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74676</xdr:rowOff>
    </xdr:from>
    <xdr:to>
      <xdr:col>21</xdr:col>
      <xdr:colOff>0</xdr:colOff>
      <xdr:row>17</xdr:row>
      <xdr:rowOff>17441</xdr:rowOff>
    </xdr:to>
    <xdr:cxnSp macro="">
      <xdr:nvCxnSpPr>
        <xdr:cNvPr id="458" name="直線コネクタ 457"/>
        <xdr:cNvCxnSpPr/>
      </xdr:nvCxnSpPr>
      <xdr:spPr>
        <a:xfrm flipV="1">
          <a:off x="13512800" y="2817876"/>
          <a:ext cx="889000" cy="11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9" name="フローチャート : 判断 458"/>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60" name="テキスト ボックス 459"/>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1" name="フローチャート : 判断 460"/>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2" name="テキスト ボックス 461"/>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162602</xdr:rowOff>
    </xdr:from>
    <xdr:to>
      <xdr:col>24</xdr:col>
      <xdr:colOff>609600</xdr:colOff>
      <xdr:row>14</xdr:row>
      <xdr:rowOff>92752</xdr:rowOff>
    </xdr:to>
    <xdr:sp macro="" textlink="">
      <xdr:nvSpPr>
        <xdr:cNvPr id="468" name="円/楕円 467"/>
        <xdr:cNvSpPr/>
      </xdr:nvSpPr>
      <xdr:spPr>
        <a:xfrm>
          <a:off x="169672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83879</xdr:rowOff>
    </xdr:from>
    <xdr:ext cx="762000" cy="259045"/>
    <xdr:sp macro="" textlink="">
      <xdr:nvSpPr>
        <xdr:cNvPr id="469" name="将来負担の状況該当値テキスト"/>
        <xdr:cNvSpPr txBox="1"/>
      </xdr:nvSpPr>
      <xdr:spPr>
        <a:xfrm>
          <a:off x="17106900" y="23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16764</xdr:rowOff>
    </xdr:from>
    <xdr:to>
      <xdr:col>23</xdr:col>
      <xdr:colOff>457200</xdr:colOff>
      <xdr:row>15</xdr:row>
      <xdr:rowOff>118364</xdr:rowOff>
    </xdr:to>
    <xdr:sp macro="" textlink="">
      <xdr:nvSpPr>
        <xdr:cNvPr id="470" name="円/楕円 469"/>
        <xdr:cNvSpPr/>
      </xdr:nvSpPr>
      <xdr:spPr>
        <a:xfrm>
          <a:off x="16129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128541</xdr:rowOff>
    </xdr:from>
    <xdr:ext cx="736600" cy="259045"/>
    <xdr:sp macro="" textlink="">
      <xdr:nvSpPr>
        <xdr:cNvPr id="471" name="テキスト ボックス 470"/>
        <xdr:cNvSpPr txBox="1"/>
      </xdr:nvSpPr>
      <xdr:spPr>
        <a:xfrm>
          <a:off x="15798800" y="2357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126153</xdr:rowOff>
    </xdr:from>
    <xdr:to>
      <xdr:col>22</xdr:col>
      <xdr:colOff>254000</xdr:colOff>
      <xdr:row>16</xdr:row>
      <xdr:rowOff>56303</xdr:rowOff>
    </xdr:to>
    <xdr:sp macro="" textlink="">
      <xdr:nvSpPr>
        <xdr:cNvPr id="472" name="円/楕円 471"/>
        <xdr:cNvSpPr/>
      </xdr:nvSpPr>
      <xdr:spPr>
        <a:xfrm>
          <a:off x="15240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66480</xdr:rowOff>
    </xdr:from>
    <xdr:ext cx="762000" cy="259045"/>
    <xdr:sp macro="" textlink="">
      <xdr:nvSpPr>
        <xdr:cNvPr id="473" name="テキスト ボックス 47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23876</xdr:rowOff>
    </xdr:from>
    <xdr:to>
      <xdr:col>21</xdr:col>
      <xdr:colOff>50800</xdr:colOff>
      <xdr:row>16</xdr:row>
      <xdr:rowOff>125476</xdr:rowOff>
    </xdr:to>
    <xdr:sp macro="" textlink="">
      <xdr:nvSpPr>
        <xdr:cNvPr id="474" name="円/楕円 473"/>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135653</xdr:rowOff>
    </xdr:from>
    <xdr:ext cx="762000" cy="259045"/>
    <xdr:sp macro="" textlink="">
      <xdr:nvSpPr>
        <xdr:cNvPr id="475" name="テキスト ボックス 474"/>
        <xdr:cNvSpPr txBox="1"/>
      </xdr:nvSpPr>
      <xdr:spPr>
        <a:xfrm>
          <a:off x="14020800" y="25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138091</xdr:rowOff>
    </xdr:from>
    <xdr:to>
      <xdr:col>19</xdr:col>
      <xdr:colOff>533400</xdr:colOff>
      <xdr:row>17</xdr:row>
      <xdr:rowOff>68241</xdr:rowOff>
    </xdr:to>
    <xdr:sp macro="" textlink="">
      <xdr:nvSpPr>
        <xdr:cNvPr id="476" name="円/楕円 475"/>
        <xdr:cNvSpPr/>
      </xdr:nvSpPr>
      <xdr:spPr>
        <a:xfrm>
          <a:off x="13462000" y="28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53018</xdr:rowOff>
    </xdr:from>
    <xdr:ext cx="762000" cy="259045"/>
    <xdr:sp macro="" textlink="">
      <xdr:nvSpPr>
        <xdr:cNvPr id="477" name="テキスト ボックス 476"/>
        <xdr:cNvSpPr txBox="1"/>
      </xdr:nvSpPr>
      <xdr:spPr>
        <a:xfrm>
          <a:off x="13131800" y="296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・合併後</a:t>
          </a:r>
          <a:r>
            <a:rPr kumimoji="1" lang="en-US" altLang="ja-JP" sz="1300">
              <a:latin typeface="ＭＳ Ｐゴシック"/>
            </a:rPr>
            <a:t>10</a:t>
          </a:r>
          <a:r>
            <a:rPr kumimoji="1" lang="ja-JP" altLang="en-US" sz="1300">
              <a:latin typeface="ＭＳ Ｐゴシック"/>
            </a:rPr>
            <a:t>年間は退職者の</a:t>
          </a:r>
          <a:r>
            <a:rPr kumimoji="1" lang="en-US" altLang="ja-JP" sz="1300">
              <a:latin typeface="ＭＳ Ｐゴシック"/>
            </a:rPr>
            <a:t>1/3</a:t>
          </a:r>
          <a:r>
            <a:rPr kumimoji="1" lang="ja-JP" altLang="en-US" sz="1300">
              <a:latin typeface="ＭＳ Ｐゴシック"/>
            </a:rPr>
            <a:t>を新規採用することで人件費の削減に努めており、</a:t>
          </a:r>
          <a:r>
            <a:rPr kumimoji="1" lang="en-US" altLang="ja-JP" sz="1300">
              <a:latin typeface="ＭＳ Ｐゴシック"/>
            </a:rPr>
            <a:t>27</a:t>
          </a:r>
          <a:r>
            <a:rPr kumimoji="1" lang="ja-JP" altLang="en-US" sz="1300">
              <a:latin typeface="ＭＳ Ｐゴシック"/>
            </a:rPr>
            <a:t>年度は対前年度比で職員は</a:t>
          </a:r>
          <a:r>
            <a:rPr kumimoji="1" lang="en-US" altLang="ja-JP" sz="1300">
              <a:latin typeface="ＭＳ Ｐゴシック"/>
            </a:rPr>
            <a:t>15</a:t>
          </a:r>
          <a:r>
            <a:rPr kumimoji="1" lang="ja-JP" altLang="en-US" sz="1300">
              <a:latin typeface="ＭＳ Ｐゴシック"/>
            </a:rPr>
            <a:t>名減となっており、過去</a:t>
          </a:r>
          <a:r>
            <a:rPr kumimoji="1" lang="en-US" altLang="ja-JP" sz="1300">
              <a:latin typeface="ＭＳ Ｐゴシック"/>
            </a:rPr>
            <a:t>5</a:t>
          </a:r>
          <a:r>
            <a:rPr kumimoji="1" lang="ja-JP" altLang="en-US" sz="1300">
              <a:latin typeface="ＭＳ Ｐゴシック"/>
            </a:rPr>
            <a:t>年間と比較しても比率は改善されてきている。合併から</a:t>
          </a:r>
          <a:r>
            <a:rPr kumimoji="1" lang="en-US" altLang="ja-JP" sz="1300">
              <a:latin typeface="ＭＳ Ｐゴシック"/>
            </a:rPr>
            <a:t>10</a:t>
          </a:r>
          <a:r>
            <a:rPr kumimoji="1" lang="ja-JP" altLang="en-US" sz="1300">
              <a:latin typeface="ＭＳ Ｐゴシック"/>
            </a:rPr>
            <a:t>年を経過し、</a:t>
          </a:r>
          <a:r>
            <a:rPr kumimoji="1" lang="en-US" altLang="ja-JP" sz="1300">
              <a:latin typeface="ＭＳ Ｐゴシック"/>
            </a:rPr>
            <a:t>1/3</a:t>
          </a:r>
          <a:r>
            <a:rPr kumimoji="1" lang="ja-JP" altLang="en-US" sz="1300">
              <a:latin typeface="ＭＳ Ｐゴシック"/>
            </a:rPr>
            <a:t>採用は</a:t>
          </a:r>
          <a:r>
            <a:rPr kumimoji="1" lang="en-US" altLang="ja-JP" sz="1300">
              <a:latin typeface="ＭＳ Ｐゴシック"/>
            </a:rPr>
            <a:t>27</a:t>
          </a:r>
          <a:r>
            <a:rPr kumimoji="1" lang="ja-JP" altLang="en-US" sz="1300">
              <a:latin typeface="ＭＳ Ｐゴシック"/>
            </a:rPr>
            <a:t>年度で終了するが、今後も適切な人員管理により人件費の抑制に努める。</a:t>
          </a:r>
          <a:endParaRPr kumimoji="1" lang="en-US" altLang="ja-JP" sz="1300">
            <a:latin typeface="ＭＳ Ｐゴシック"/>
          </a:endParaRPr>
        </a:p>
        <a:p>
          <a:r>
            <a:rPr kumimoji="1" lang="ja-JP" altLang="en-US" sz="1300">
              <a:latin typeface="ＭＳ Ｐゴシック"/>
            </a:rPr>
            <a:t>　また、保育所の民営化（公立保育所</a:t>
          </a:r>
          <a:r>
            <a:rPr kumimoji="1" lang="en-US" altLang="ja-JP" sz="1300">
              <a:latin typeface="ＭＳ Ｐゴシック"/>
            </a:rPr>
            <a:t>7</a:t>
          </a:r>
          <a:r>
            <a:rPr kumimoji="1" lang="ja-JP" altLang="en-US" sz="1300">
              <a:latin typeface="ＭＳ Ｐゴシック"/>
            </a:rPr>
            <a:t>園→</a:t>
          </a:r>
          <a:r>
            <a:rPr kumimoji="1" lang="en-US" altLang="ja-JP" sz="1300">
              <a:latin typeface="ＭＳ Ｐゴシック"/>
            </a:rPr>
            <a:t>1</a:t>
          </a:r>
          <a:r>
            <a:rPr kumimoji="1" lang="ja-JP" altLang="en-US" sz="1300">
              <a:latin typeface="ＭＳ Ｐゴシック"/>
            </a:rPr>
            <a:t>園）や指定管理者制度・アウトソーシングの推進により更に比率の改善を目指す。</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100330</xdr:rowOff>
    </xdr:from>
    <xdr:to>
      <xdr:col>7</xdr:col>
      <xdr:colOff>15875</xdr:colOff>
      <xdr:row>35</xdr:row>
      <xdr:rowOff>161290</xdr:rowOff>
    </xdr:to>
    <xdr:cxnSp macro="">
      <xdr:nvCxnSpPr>
        <xdr:cNvPr id="66" name="直線コネクタ 65"/>
        <xdr:cNvCxnSpPr/>
      </xdr:nvCxnSpPr>
      <xdr:spPr>
        <a:xfrm flipV="1">
          <a:off x="3987800" y="6101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35</xdr:row>
      <xdr:rowOff>161290</xdr:rowOff>
    </xdr:to>
    <xdr:cxnSp macro="">
      <xdr:nvCxnSpPr>
        <xdr:cNvPr id="69" name="直線コネクタ 68"/>
        <xdr:cNvCxnSpPr/>
      </xdr:nvCxnSpPr>
      <xdr:spPr>
        <a:xfrm>
          <a:off x="3098800" y="614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36</xdr:row>
      <xdr:rowOff>43180</xdr:rowOff>
    </xdr:to>
    <xdr:cxnSp macro="">
      <xdr:nvCxnSpPr>
        <xdr:cNvPr id="72" name="直線コネクタ 71"/>
        <xdr:cNvCxnSpPr/>
      </xdr:nvCxnSpPr>
      <xdr:spPr>
        <a:xfrm flipV="1">
          <a:off x="2209800" y="6146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43180</xdr:rowOff>
    </xdr:from>
    <xdr:to>
      <xdr:col>3</xdr:col>
      <xdr:colOff>142875</xdr:colOff>
      <xdr:row>36</xdr:row>
      <xdr:rowOff>81280</xdr:rowOff>
    </xdr:to>
    <xdr:cxnSp macro="">
      <xdr:nvCxnSpPr>
        <xdr:cNvPr id="75" name="直線コネクタ 74"/>
        <xdr:cNvCxnSpPr/>
      </xdr:nvCxnSpPr>
      <xdr:spPr>
        <a:xfrm flipV="1">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49530</xdr:rowOff>
    </xdr:from>
    <xdr:to>
      <xdr:col>7</xdr:col>
      <xdr:colOff>66675</xdr:colOff>
      <xdr:row>35</xdr:row>
      <xdr:rowOff>151130</xdr:rowOff>
    </xdr:to>
    <xdr:sp macro="" textlink="">
      <xdr:nvSpPr>
        <xdr:cNvPr id="85" name="円/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110490</xdr:rowOff>
    </xdr:from>
    <xdr:to>
      <xdr:col>5</xdr:col>
      <xdr:colOff>600075</xdr:colOff>
      <xdr:row>36</xdr:row>
      <xdr:rowOff>40640</xdr:rowOff>
    </xdr:to>
    <xdr:sp macro="" textlink="">
      <xdr:nvSpPr>
        <xdr:cNvPr id="87" name="円/楕円 86"/>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88" name="テキスト ボックス 87"/>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163830</xdr:rowOff>
    </xdr:from>
    <xdr:to>
      <xdr:col>3</xdr:col>
      <xdr:colOff>193675</xdr:colOff>
      <xdr:row>36</xdr:row>
      <xdr:rowOff>93980</xdr:rowOff>
    </xdr:to>
    <xdr:sp macro="" textlink="">
      <xdr:nvSpPr>
        <xdr:cNvPr id="91" name="円/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93" name="円/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a:t>
          </a:r>
          <a:r>
            <a:rPr kumimoji="1" lang="en-US" altLang="ja-JP" sz="1300">
              <a:latin typeface="ＭＳ Ｐゴシック"/>
            </a:rPr>
            <a:t>5</a:t>
          </a:r>
          <a:r>
            <a:rPr kumimoji="1" lang="ja-JP" altLang="en-US" sz="1300">
              <a:latin typeface="ＭＳ Ｐゴシック"/>
            </a:rPr>
            <a:t>年の推移を見たとき物件費が増加傾向にある主な要因としては、指定管理者制度やアウトソーシングの推進、業務の電子化による保守管理費の増、学童クラブ数の増等が挙げられる。</a:t>
          </a:r>
          <a:endParaRPr kumimoji="1" lang="en-US" altLang="ja-JP" sz="1300">
            <a:latin typeface="ＭＳ Ｐゴシック"/>
          </a:endParaRPr>
        </a:p>
        <a:p>
          <a:r>
            <a:rPr kumimoji="1" lang="ja-JP" altLang="en-US" sz="1300">
              <a:latin typeface="ＭＳ Ｐゴシック"/>
            </a:rPr>
            <a:t>　玉名市行政改革大綱（平成</a:t>
          </a:r>
          <a:r>
            <a:rPr kumimoji="1" lang="en-US" altLang="ja-JP" sz="1300">
              <a:latin typeface="ＭＳ Ｐゴシック"/>
            </a:rPr>
            <a:t>24</a:t>
          </a:r>
          <a:r>
            <a:rPr kumimoji="1" lang="ja-JP" altLang="en-US" sz="1300">
              <a:latin typeface="ＭＳ Ｐゴシック"/>
            </a:rPr>
            <a:t>年度～平成</a:t>
          </a:r>
          <a:r>
            <a:rPr kumimoji="1" lang="en-US" altLang="ja-JP" sz="1300">
              <a:latin typeface="ＭＳ Ｐゴシック"/>
            </a:rPr>
            <a:t>28</a:t>
          </a:r>
          <a:r>
            <a:rPr kumimoji="1" lang="ja-JP" altLang="en-US" sz="1300">
              <a:latin typeface="ＭＳ Ｐゴシック"/>
            </a:rPr>
            <a:t>年度）に基づき内部管理経費の見直しを行い経費節減を図っており、今後も効率的な財政運営に努める。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50800</xdr:rowOff>
    </xdr:from>
    <xdr:to>
      <xdr:col>24</xdr:col>
      <xdr:colOff>31750</xdr:colOff>
      <xdr:row>14</xdr:row>
      <xdr:rowOff>63500</xdr:rowOff>
    </xdr:to>
    <xdr:cxnSp macro="">
      <xdr:nvCxnSpPr>
        <xdr:cNvPr id="127" name="直線コネクタ 126"/>
        <xdr:cNvCxnSpPr/>
      </xdr:nvCxnSpPr>
      <xdr:spPr>
        <a:xfrm>
          <a:off x="15671800" y="2451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120650</xdr:rowOff>
    </xdr:from>
    <xdr:to>
      <xdr:col>22</xdr:col>
      <xdr:colOff>565150</xdr:colOff>
      <xdr:row>14</xdr:row>
      <xdr:rowOff>50800</xdr:rowOff>
    </xdr:to>
    <xdr:cxnSp macro="">
      <xdr:nvCxnSpPr>
        <xdr:cNvPr id="130" name="直線コネクタ 129"/>
        <xdr:cNvCxnSpPr/>
      </xdr:nvCxnSpPr>
      <xdr:spPr>
        <a:xfrm>
          <a:off x="14782800" y="234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19050</xdr:rowOff>
    </xdr:from>
    <xdr:to>
      <xdr:col>21</xdr:col>
      <xdr:colOff>361950</xdr:colOff>
      <xdr:row>13</xdr:row>
      <xdr:rowOff>120650</xdr:rowOff>
    </xdr:to>
    <xdr:cxnSp macro="">
      <xdr:nvCxnSpPr>
        <xdr:cNvPr id="133" name="直線コネクタ 132"/>
        <xdr:cNvCxnSpPr/>
      </xdr:nvCxnSpPr>
      <xdr:spPr>
        <a:xfrm>
          <a:off x="13893800" y="224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19050</xdr:rowOff>
    </xdr:from>
    <xdr:to>
      <xdr:col>20</xdr:col>
      <xdr:colOff>158750</xdr:colOff>
      <xdr:row>13</xdr:row>
      <xdr:rowOff>31750</xdr:rowOff>
    </xdr:to>
    <xdr:cxnSp macro="">
      <xdr:nvCxnSpPr>
        <xdr:cNvPr id="136" name="直線コネクタ 135"/>
        <xdr:cNvCxnSpPr/>
      </xdr:nvCxnSpPr>
      <xdr:spPr>
        <a:xfrm flipV="1">
          <a:off x="13004800" y="224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12700</xdr:rowOff>
    </xdr:from>
    <xdr:to>
      <xdr:col>24</xdr:col>
      <xdr:colOff>82550</xdr:colOff>
      <xdr:row>14</xdr:row>
      <xdr:rowOff>114300</xdr:rowOff>
    </xdr:to>
    <xdr:sp macro="" textlink="">
      <xdr:nvSpPr>
        <xdr:cNvPr id="146" name="円/楕円 145"/>
        <xdr:cNvSpPr/>
      </xdr:nvSpPr>
      <xdr:spPr>
        <a:xfrm>
          <a:off x="164592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29227</xdr:rowOff>
    </xdr:from>
    <xdr:ext cx="762000" cy="259045"/>
    <xdr:sp macro="" textlink="">
      <xdr:nvSpPr>
        <xdr:cNvPr id="147" name="物件費該当値テキスト"/>
        <xdr:cNvSpPr txBox="1"/>
      </xdr:nvSpPr>
      <xdr:spPr>
        <a:xfrm>
          <a:off x="165989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0</xdr:rowOff>
    </xdr:from>
    <xdr:to>
      <xdr:col>22</xdr:col>
      <xdr:colOff>615950</xdr:colOff>
      <xdr:row>14</xdr:row>
      <xdr:rowOff>101600</xdr:rowOff>
    </xdr:to>
    <xdr:sp macro="" textlink="">
      <xdr:nvSpPr>
        <xdr:cNvPr id="148" name="円/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111777</xdr:rowOff>
    </xdr:from>
    <xdr:ext cx="736600" cy="259045"/>
    <xdr:sp macro="" textlink="">
      <xdr:nvSpPr>
        <xdr:cNvPr id="149" name="テキスト ボックス 148"/>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69850</xdr:rowOff>
    </xdr:from>
    <xdr:to>
      <xdr:col>21</xdr:col>
      <xdr:colOff>412750</xdr:colOff>
      <xdr:row>14</xdr:row>
      <xdr:rowOff>0</xdr:rowOff>
    </xdr:to>
    <xdr:sp macro="" textlink="">
      <xdr:nvSpPr>
        <xdr:cNvPr id="150" name="円/楕円 149"/>
        <xdr:cNvSpPr/>
      </xdr:nvSpPr>
      <xdr:spPr>
        <a:xfrm>
          <a:off x="14732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10177</xdr:rowOff>
    </xdr:from>
    <xdr:ext cx="762000" cy="259045"/>
    <xdr:sp macro="" textlink="">
      <xdr:nvSpPr>
        <xdr:cNvPr id="151" name="テキスト ボックス 150"/>
        <xdr:cNvSpPr txBox="1"/>
      </xdr:nvSpPr>
      <xdr:spPr>
        <a:xfrm>
          <a:off x="14401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139700</xdr:rowOff>
    </xdr:from>
    <xdr:to>
      <xdr:col>20</xdr:col>
      <xdr:colOff>209550</xdr:colOff>
      <xdr:row>13</xdr:row>
      <xdr:rowOff>69850</xdr:rowOff>
    </xdr:to>
    <xdr:sp macro="" textlink="">
      <xdr:nvSpPr>
        <xdr:cNvPr id="152" name="円/楕円 151"/>
        <xdr:cNvSpPr/>
      </xdr:nvSpPr>
      <xdr:spPr>
        <a:xfrm>
          <a:off x="13843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80027</xdr:rowOff>
    </xdr:from>
    <xdr:ext cx="762000" cy="259045"/>
    <xdr:sp macro="" textlink="">
      <xdr:nvSpPr>
        <xdr:cNvPr id="153" name="テキスト ボックス 152"/>
        <xdr:cNvSpPr txBox="1"/>
      </xdr:nvSpPr>
      <xdr:spPr>
        <a:xfrm>
          <a:off x="13512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152400</xdr:rowOff>
    </xdr:from>
    <xdr:to>
      <xdr:col>19</xdr:col>
      <xdr:colOff>6350</xdr:colOff>
      <xdr:row>13</xdr:row>
      <xdr:rowOff>82550</xdr:rowOff>
    </xdr:to>
    <xdr:sp macro="" textlink="">
      <xdr:nvSpPr>
        <xdr:cNvPr id="154" name="円/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・保育所・認定子ども園関連経費の増、生活保護扶助費の増等により、前年度を</a:t>
          </a:r>
          <a:r>
            <a:rPr kumimoji="1" lang="en-US" altLang="ja-JP" sz="1300">
              <a:latin typeface="ＭＳ Ｐゴシック"/>
            </a:rPr>
            <a:t>0.5</a:t>
          </a:r>
          <a:r>
            <a:rPr kumimoji="1" lang="ja-JP" altLang="en-US" sz="1300">
              <a:latin typeface="ＭＳ Ｐゴシック"/>
            </a:rPr>
            <a:t>ポイント上回り、高い水準で推移している。</a:t>
          </a:r>
          <a:endParaRPr kumimoji="1" lang="en-US" altLang="ja-JP" sz="1300">
            <a:latin typeface="ＭＳ Ｐゴシック"/>
          </a:endParaRPr>
        </a:p>
        <a:p>
          <a:r>
            <a:rPr kumimoji="1" lang="ja-JP" altLang="en-US" sz="1300">
              <a:latin typeface="ＭＳ Ｐゴシック"/>
            </a:rPr>
            <a:t>介護・訓練等給付事業やひとり親家庭支援事業等といった社会保障経費は年々増加しているが、審査の適正化や単独事業の見直し等を行い、サービスの質を確保しつつ、抑制に努める。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116115</xdr:rowOff>
    </xdr:from>
    <xdr:to>
      <xdr:col>7</xdr:col>
      <xdr:colOff>15875</xdr:colOff>
      <xdr:row>54</xdr:row>
      <xdr:rowOff>170543</xdr:rowOff>
    </xdr:to>
    <xdr:cxnSp macro="">
      <xdr:nvCxnSpPr>
        <xdr:cNvPr id="190" name="直線コネクタ 189"/>
        <xdr:cNvCxnSpPr/>
      </xdr:nvCxnSpPr>
      <xdr:spPr>
        <a:xfrm>
          <a:off x="3987800" y="9374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116115</xdr:rowOff>
    </xdr:from>
    <xdr:to>
      <xdr:col>5</xdr:col>
      <xdr:colOff>549275</xdr:colOff>
      <xdr:row>55</xdr:row>
      <xdr:rowOff>31750</xdr:rowOff>
    </xdr:to>
    <xdr:cxnSp macro="">
      <xdr:nvCxnSpPr>
        <xdr:cNvPr id="193" name="直線コネクタ 192"/>
        <xdr:cNvCxnSpPr/>
      </xdr:nvCxnSpPr>
      <xdr:spPr>
        <a:xfrm flipV="1">
          <a:off x="3098800" y="9374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9978</xdr:rowOff>
    </xdr:from>
    <xdr:to>
      <xdr:col>4</xdr:col>
      <xdr:colOff>346075</xdr:colOff>
      <xdr:row>55</xdr:row>
      <xdr:rowOff>31750</xdr:rowOff>
    </xdr:to>
    <xdr:cxnSp macro="">
      <xdr:nvCxnSpPr>
        <xdr:cNvPr id="196" name="直線コネクタ 195"/>
        <xdr:cNvCxnSpPr/>
      </xdr:nvCxnSpPr>
      <xdr:spPr>
        <a:xfrm>
          <a:off x="2209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55</xdr:row>
      <xdr:rowOff>9978</xdr:rowOff>
    </xdr:to>
    <xdr:cxnSp macro="">
      <xdr:nvCxnSpPr>
        <xdr:cNvPr id="199" name="直線コネクタ 198"/>
        <xdr:cNvCxnSpPr/>
      </xdr:nvCxnSpPr>
      <xdr:spPr>
        <a:xfrm>
          <a:off x="1320800" y="938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209" name="円/楕円 208"/>
        <xdr:cNvSpPr/>
      </xdr:nvSpPr>
      <xdr:spPr>
        <a:xfrm>
          <a:off x="4775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91820</xdr:rowOff>
    </xdr:from>
    <xdr:ext cx="762000" cy="259045"/>
    <xdr:sp macro="" textlink="">
      <xdr:nvSpPr>
        <xdr:cNvPr id="210" name="扶助費該当値テキスト"/>
        <xdr:cNvSpPr txBox="1"/>
      </xdr:nvSpPr>
      <xdr:spPr>
        <a:xfrm>
          <a:off x="4914900" y="935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65315</xdr:rowOff>
    </xdr:from>
    <xdr:to>
      <xdr:col>5</xdr:col>
      <xdr:colOff>600075</xdr:colOff>
      <xdr:row>54</xdr:row>
      <xdr:rowOff>166915</xdr:rowOff>
    </xdr:to>
    <xdr:sp macro="" textlink="">
      <xdr:nvSpPr>
        <xdr:cNvPr id="211" name="円/楕円 210"/>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5642</xdr:rowOff>
    </xdr:from>
    <xdr:ext cx="736600" cy="259045"/>
    <xdr:sp macro="" textlink="">
      <xdr:nvSpPr>
        <xdr:cNvPr id="212" name="テキスト ボックス 211"/>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3" name="円/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214" name="テキスト ボックス 213"/>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130628</xdr:rowOff>
    </xdr:from>
    <xdr:to>
      <xdr:col>3</xdr:col>
      <xdr:colOff>193675</xdr:colOff>
      <xdr:row>55</xdr:row>
      <xdr:rowOff>60778</xdr:rowOff>
    </xdr:to>
    <xdr:sp macro="" textlink="">
      <xdr:nvSpPr>
        <xdr:cNvPr id="215" name="円/楕円 214"/>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45555</xdr:rowOff>
    </xdr:from>
    <xdr:ext cx="762000" cy="259045"/>
    <xdr:sp macro="" textlink="">
      <xdr:nvSpPr>
        <xdr:cNvPr id="216" name="テキスト ボックス 215"/>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162577</xdr:rowOff>
    </xdr:from>
    <xdr:ext cx="762000" cy="259045"/>
    <xdr:sp macro="" textlink="">
      <xdr:nvSpPr>
        <xdr:cNvPr id="218" name="テキスト ボックス 217"/>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・比率が前年度を</a:t>
          </a:r>
          <a:r>
            <a:rPr kumimoji="1" lang="en-US" altLang="ja-JP" sz="1300">
              <a:latin typeface="ＭＳ Ｐゴシック"/>
            </a:rPr>
            <a:t>0.6</a:t>
          </a:r>
          <a:r>
            <a:rPr kumimoji="1" lang="ja-JP" altLang="en-US" sz="1300">
              <a:latin typeface="ＭＳ Ｐゴシック"/>
            </a:rPr>
            <a:t>ポイント上回った要因として、道路維持事業費の増、国民健康保険事業会計や介護保険事業会計への繰出金の増が挙げられる。</a:t>
          </a:r>
          <a:endParaRPr kumimoji="1" lang="en-US" altLang="ja-JP" sz="1300">
            <a:latin typeface="ＭＳ Ｐゴシック"/>
          </a:endParaRPr>
        </a:p>
        <a:p>
          <a:r>
            <a:rPr kumimoji="1" lang="ja-JP" altLang="en-US" sz="1300">
              <a:latin typeface="ＭＳ Ｐゴシック"/>
            </a:rPr>
            <a:t>　特別会計への繰出金については、税収が主な財源である一般財源の負担を最小限にするため、特別会計の財政健全化に取り組む必要がある。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88900</xdr:rowOff>
    </xdr:from>
    <xdr:to>
      <xdr:col>24</xdr:col>
      <xdr:colOff>31750</xdr:colOff>
      <xdr:row>56</xdr:row>
      <xdr:rowOff>134620</xdr:rowOff>
    </xdr:to>
    <xdr:cxnSp macro="">
      <xdr:nvCxnSpPr>
        <xdr:cNvPr id="251" name="直線コネクタ 250"/>
        <xdr:cNvCxnSpPr/>
      </xdr:nvCxnSpPr>
      <xdr:spPr>
        <a:xfrm>
          <a:off x="15671800" y="96901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88900</xdr:rowOff>
    </xdr:from>
    <xdr:to>
      <xdr:col>22</xdr:col>
      <xdr:colOff>565150</xdr:colOff>
      <xdr:row>56</xdr:row>
      <xdr:rowOff>119380</xdr:rowOff>
    </xdr:to>
    <xdr:cxnSp macro="">
      <xdr:nvCxnSpPr>
        <xdr:cNvPr id="254" name="直線コネクタ 253"/>
        <xdr:cNvCxnSpPr/>
      </xdr:nvCxnSpPr>
      <xdr:spPr>
        <a:xfrm flipV="1">
          <a:off x="14782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119380</xdr:rowOff>
    </xdr:from>
    <xdr:to>
      <xdr:col>21</xdr:col>
      <xdr:colOff>361950</xdr:colOff>
      <xdr:row>56</xdr:row>
      <xdr:rowOff>134620</xdr:rowOff>
    </xdr:to>
    <xdr:cxnSp macro="">
      <xdr:nvCxnSpPr>
        <xdr:cNvPr id="257" name="直線コネクタ 256"/>
        <xdr:cNvCxnSpPr/>
      </xdr:nvCxnSpPr>
      <xdr:spPr>
        <a:xfrm flipV="1">
          <a:off x="13893800" y="972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73660</xdr:rowOff>
    </xdr:from>
    <xdr:to>
      <xdr:col>20</xdr:col>
      <xdr:colOff>158750</xdr:colOff>
      <xdr:row>56</xdr:row>
      <xdr:rowOff>134620</xdr:rowOff>
    </xdr:to>
    <xdr:cxnSp macro="">
      <xdr:nvCxnSpPr>
        <xdr:cNvPr id="260" name="直線コネクタ 259"/>
        <xdr:cNvCxnSpPr/>
      </xdr:nvCxnSpPr>
      <xdr:spPr>
        <a:xfrm>
          <a:off x="13004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70" name="円/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100347</xdr:rowOff>
    </xdr:from>
    <xdr:ext cx="762000" cy="259045"/>
    <xdr:sp macro="" textlink="">
      <xdr:nvSpPr>
        <xdr:cNvPr id="271"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38100</xdr:rowOff>
    </xdr:from>
    <xdr:to>
      <xdr:col>22</xdr:col>
      <xdr:colOff>615950</xdr:colOff>
      <xdr:row>56</xdr:row>
      <xdr:rowOff>139700</xdr:rowOff>
    </xdr:to>
    <xdr:sp macro="" textlink="">
      <xdr:nvSpPr>
        <xdr:cNvPr id="272" name="円/楕円 271"/>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149877</xdr:rowOff>
    </xdr:from>
    <xdr:ext cx="736600" cy="259045"/>
    <xdr:sp macro="" textlink="">
      <xdr:nvSpPr>
        <xdr:cNvPr id="273" name="テキスト ボックス 272"/>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68580</xdr:rowOff>
    </xdr:from>
    <xdr:to>
      <xdr:col>21</xdr:col>
      <xdr:colOff>412750</xdr:colOff>
      <xdr:row>56</xdr:row>
      <xdr:rowOff>170180</xdr:rowOff>
    </xdr:to>
    <xdr:sp macro="" textlink="">
      <xdr:nvSpPr>
        <xdr:cNvPr id="274" name="円/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6" name="円/楕円 275"/>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7" name="テキスト ボックス 276"/>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8" name="円/楕円 277"/>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134637</xdr:rowOff>
    </xdr:from>
    <xdr:ext cx="762000" cy="259045"/>
    <xdr:sp macro="" textlink="">
      <xdr:nvSpPr>
        <xdr:cNvPr id="279" name="テキスト ボックス 27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大きく上回るのは一部事務組合や公営企業会計への負担金・補助金が高額であるためである。前年度に比べ比率が下がっているのは公共下水道会計の分流式下水道に要する経費の繰出基準割合を引き下げたため公共下水道会計補助金が大幅減となったこと等が要因と考えられる。</a:t>
          </a:r>
          <a:endParaRPr kumimoji="1" lang="en-US" altLang="ja-JP" sz="1300">
            <a:latin typeface="ＭＳ Ｐゴシック"/>
          </a:endParaRPr>
        </a:p>
        <a:p>
          <a:r>
            <a:rPr kumimoji="1" lang="ja-JP" altLang="en-US" sz="1300">
              <a:latin typeface="ＭＳ Ｐゴシック"/>
            </a:rPr>
            <a:t>　今後も一部事務組合や公営企業会計・各種団体への負担金・補助金等の見直しを継続して行い、適切な支出に努める。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88138</xdr:rowOff>
    </xdr:from>
    <xdr:to>
      <xdr:col>24</xdr:col>
      <xdr:colOff>31750</xdr:colOff>
      <xdr:row>37</xdr:row>
      <xdr:rowOff>138430</xdr:rowOff>
    </xdr:to>
    <xdr:cxnSp macro="">
      <xdr:nvCxnSpPr>
        <xdr:cNvPr id="309" name="直線コネクタ 308"/>
        <xdr:cNvCxnSpPr/>
      </xdr:nvCxnSpPr>
      <xdr:spPr>
        <a:xfrm flipV="1">
          <a:off x="15671800" y="64317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110998</xdr:rowOff>
    </xdr:from>
    <xdr:to>
      <xdr:col>22</xdr:col>
      <xdr:colOff>565150</xdr:colOff>
      <xdr:row>37</xdr:row>
      <xdr:rowOff>138430</xdr:rowOff>
    </xdr:to>
    <xdr:cxnSp macro="">
      <xdr:nvCxnSpPr>
        <xdr:cNvPr id="312" name="直線コネクタ 311"/>
        <xdr:cNvCxnSpPr/>
      </xdr:nvCxnSpPr>
      <xdr:spPr>
        <a:xfrm>
          <a:off x="14782800" y="64546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110998</xdr:rowOff>
    </xdr:from>
    <xdr:to>
      <xdr:col>21</xdr:col>
      <xdr:colOff>361950</xdr:colOff>
      <xdr:row>37</xdr:row>
      <xdr:rowOff>133858</xdr:rowOff>
    </xdr:to>
    <xdr:cxnSp macro="">
      <xdr:nvCxnSpPr>
        <xdr:cNvPr id="315" name="直線コネクタ 314"/>
        <xdr:cNvCxnSpPr/>
      </xdr:nvCxnSpPr>
      <xdr:spPr>
        <a:xfrm flipV="1">
          <a:off x="13893800" y="6454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133858</xdr:rowOff>
    </xdr:from>
    <xdr:to>
      <xdr:col>20</xdr:col>
      <xdr:colOff>158750</xdr:colOff>
      <xdr:row>37</xdr:row>
      <xdr:rowOff>156718</xdr:rowOff>
    </xdr:to>
    <xdr:cxnSp macro="">
      <xdr:nvCxnSpPr>
        <xdr:cNvPr id="318" name="直線コネクタ 317"/>
        <xdr:cNvCxnSpPr/>
      </xdr:nvCxnSpPr>
      <xdr:spPr>
        <a:xfrm flipV="1">
          <a:off x="13004800" y="6477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37338</xdr:rowOff>
    </xdr:from>
    <xdr:to>
      <xdr:col>24</xdr:col>
      <xdr:colOff>82550</xdr:colOff>
      <xdr:row>37</xdr:row>
      <xdr:rowOff>138938</xdr:rowOff>
    </xdr:to>
    <xdr:sp macro="" textlink="">
      <xdr:nvSpPr>
        <xdr:cNvPr id="328" name="円/楕円 327"/>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9415</xdr:rowOff>
    </xdr:from>
    <xdr:ext cx="762000" cy="259045"/>
    <xdr:sp macro="" textlink="">
      <xdr:nvSpPr>
        <xdr:cNvPr id="329"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87630</xdr:rowOff>
    </xdr:from>
    <xdr:to>
      <xdr:col>22</xdr:col>
      <xdr:colOff>615950</xdr:colOff>
      <xdr:row>38</xdr:row>
      <xdr:rowOff>17780</xdr:rowOff>
    </xdr:to>
    <xdr:sp macro="" textlink="">
      <xdr:nvSpPr>
        <xdr:cNvPr id="330" name="円/楕円 329"/>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2557</xdr:rowOff>
    </xdr:from>
    <xdr:ext cx="736600" cy="259045"/>
    <xdr:sp macro="" textlink="">
      <xdr:nvSpPr>
        <xdr:cNvPr id="331" name="テキスト ボックス 330"/>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2" name="円/楕円 331"/>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3" name="テキスト ボックス 332"/>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83058</xdr:rowOff>
    </xdr:from>
    <xdr:to>
      <xdr:col>20</xdr:col>
      <xdr:colOff>209550</xdr:colOff>
      <xdr:row>38</xdr:row>
      <xdr:rowOff>13208</xdr:rowOff>
    </xdr:to>
    <xdr:sp macro="" textlink="">
      <xdr:nvSpPr>
        <xdr:cNvPr id="334" name="円/楕円 333"/>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169435</xdr:rowOff>
    </xdr:from>
    <xdr:ext cx="762000" cy="259045"/>
    <xdr:sp macro="" textlink="">
      <xdr:nvSpPr>
        <xdr:cNvPr id="335" name="テキスト ボックス 334"/>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105918</xdr:rowOff>
    </xdr:from>
    <xdr:to>
      <xdr:col>19</xdr:col>
      <xdr:colOff>6350</xdr:colOff>
      <xdr:row>38</xdr:row>
      <xdr:rowOff>36068</xdr:rowOff>
    </xdr:to>
    <xdr:sp macro="" textlink="">
      <xdr:nvSpPr>
        <xdr:cNvPr id="336" name="円/楕円 335"/>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20845</xdr:rowOff>
    </xdr:from>
    <xdr:ext cx="762000" cy="259045"/>
    <xdr:sp macro="" textlink="">
      <xdr:nvSpPr>
        <xdr:cNvPr id="337" name="テキスト ボックス 336"/>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・対前年度比では減少したものの、合併特例債や臨時財政対策債の元利償還金は今後増加が見込まれる。</a:t>
          </a:r>
          <a:endParaRPr kumimoji="1" lang="en-US" altLang="ja-JP" sz="1300">
            <a:latin typeface="ＭＳ Ｐゴシック"/>
          </a:endParaRPr>
        </a:p>
        <a:p>
          <a:r>
            <a:rPr kumimoji="1" lang="ja-JP" altLang="en-US" sz="1300">
              <a:latin typeface="ＭＳ Ｐゴシック"/>
            </a:rPr>
            <a:t>　また、今後も市民会館建設事業や学校規模適正化事業等の普通建設事業が控えており、公債費の更なる増加が予想されるため、長期財政見通しによる計画的な地方債の発行に努め、平成</a:t>
          </a:r>
          <a:r>
            <a:rPr kumimoji="1" lang="en-US" altLang="ja-JP" sz="1300">
              <a:latin typeface="ＭＳ Ｐゴシック"/>
            </a:rPr>
            <a:t>31</a:t>
          </a:r>
          <a:r>
            <a:rPr kumimoji="1" lang="ja-JP" altLang="en-US" sz="1300">
              <a:latin typeface="ＭＳ Ｐゴシック"/>
            </a:rPr>
            <a:t>年度以降の予算編成における普通建設事業のシーリングの導入の検討など公債費の抑制に留意していく。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88137</xdr:rowOff>
    </xdr:from>
    <xdr:to>
      <xdr:col>7</xdr:col>
      <xdr:colOff>15875</xdr:colOff>
      <xdr:row>78</xdr:row>
      <xdr:rowOff>8128</xdr:rowOff>
    </xdr:to>
    <xdr:cxnSp macro="">
      <xdr:nvCxnSpPr>
        <xdr:cNvPr id="368" name="直線コネクタ 367"/>
        <xdr:cNvCxnSpPr/>
      </xdr:nvCxnSpPr>
      <xdr:spPr>
        <a:xfrm flipV="1">
          <a:off x="3987800" y="1328978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8128</xdr:rowOff>
    </xdr:to>
    <xdr:cxnSp macro="">
      <xdr:nvCxnSpPr>
        <xdr:cNvPr id="371" name="直線コネクタ 370"/>
        <xdr:cNvCxnSpPr/>
      </xdr:nvCxnSpPr>
      <xdr:spPr>
        <a:xfrm>
          <a:off x="3098800" y="13353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143002</xdr:rowOff>
    </xdr:from>
    <xdr:to>
      <xdr:col>4</xdr:col>
      <xdr:colOff>346075</xdr:colOff>
      <xdr:row>77</xdr:row>
      <xdr:rowOff>152146</xdr:rowOff>
    </xdr:to>
    <xdr:cxnSp macro="">
      <xdr:nvCxnSpPr>
        <xdr:cNvPr id="374" name="直線コネクタ 373"/>
        <xdr:cNvCxnSpPr/>
      </xdr:nvCxnSpPr>
      <xdr:spPr>
        <a:xfrm>
          <a:off x="2209800" y="13344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143002</xdr:rowOff>
    </xdr:to>
    <xdr:cxnSp macro="">
      <xdr:nvCxnSpPr>
        <xdr:cNvPr id="377" name="直線コネクタ 376"/>
        <xdr:cNvCxnSpPr/>
      </xdr:nvCxnSpPr>
      <xdr:spPr>
        <a:xfrm>
          <a:off x="1320800" y="13317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160290</xdr:rowOff>
    </xdr:from>
    <xdr:ext cx="762000" cy="259045"/>
    <xdr:sp macro="" textlink="">
      <xdr:nvSpPr>
        <xdr:cNvPr id="381" name="テキスト ボックス 380"/>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87" name="円/楕円 386"/>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9414</xdr:rowOff>
    </xdr:from>
    <xdr:ext cx="762000" cy="259045"/>
    <xdr:sp macro="" textlink="">
      <xdr:nvSpPr>
        <xdr:cNvPr id="388" name="公債費該当値テキスト"/>
        <xdr:cNvSpPr txBox="1"/>
      </xdr:nvSpPr>
      <xdr:spPr>
        <a:xfrm>
          <a:off x="4914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89" name="円/楕円 388"/>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43705</xdr:rowOff>
    </xdr:from>
    <xdr:ext cx="736600" cy="259045"/>
    <xdr:sp macro="" textlink="">
      <xdr:nvSpPr>
        <xdr:cNvPr id="390" name="テキスト ボックス 389"/>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101346</xdr:rowOff>
    </xdr:from>
    <xdr:to>
      <xdr:col>4</xdr:col>
      <xdr:colOff>396875</xdr:colOff>
      <xdr:row>78</xdr:row>
      <xdr:rowOff>31496</xdr:rowOff>
    </xdr:to>
    <xdr:sp macro="" textlink="">
      <xdr:nvSpPr>
        <xdr:cNvPr id="391" name="円/楕円 390"/>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92" name="テキスト ボックス 391"/>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92202</xdr:rowOff>
    </xdr:from>
    <xdr:to>
      <xdr:col>3</xdr:col>
      <xdr:colOff>193675</xdr:colOff>
      <xdr:row>78</xdr:row>
      <xdr:rowOff>22352</xdr:rowOff>
    </xdr:to>
    <xdr:sp macro="" textlink="">
      <xdr:nvSpPr>
        <xdr:cNvPr id="393" name="円/楕円 392"/>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94" name="テキスト ボックス 393"/>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64770</xdr:rowOff>
    </xdr:from>
    <xdr:to>
      <xdr:col>1</xdr:col>
      <xdr:colOff>676275</xdr:colOff>
      <xdr:row>77</xdr:row>
      <xdr:rowOff>166370</xdr:rowOff>
    </xdr:to>
    <xdr:sp macro="" textlink="">
      <xdr:nvSpPr>
        <xdr:cNvPr id="395" name="円/楕円 394"/>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5097</xdr:rowOff>
    </xdr:from>
    <xdr:ext cx="762000" cy="259045"/>
    <xdr:sp macro="" textlink="">
      <xdr:nvSpPr>
        <xdr:cNvPr id="396" name="テキスト ボックス 395"/>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・扶助費や特別会計繰出金等が伸びているものの、人件費の削減や企業会計補助金・一部事務組合負担金等の減額により、全体としては下がっている</a:t>
          </a:r>
          <a:r>
            <a:rPr kumimoji="1" lang="ja-JP" altLang="ja-JP" sz="1300">
              <a:solidFill>
                <a:schemeClr val="dk1"/>
              </a:solidFill>
              <a:latin typeface="+mn-lt"/>
              <a:ea typeface="+mn-ea"/>
              <a:cs typeface="+mn-cs"/>
            </a:rPr>
            <a:t>前年度から</a:t>
          </a:r>
          <a:r>
            <a:rPr kumimoji="1" lang="en-US" altLang="ja-JP" sz="1300">
              <a:solidFill>
                <a:schemeClr val="dk1"/>
              </a:solidFill>
              <a:latin typeface="+mn-ea"/>
              <a:ea typeface="+mn-ea"/>
              <a:cs typeface="+mn-cs"/>
            </a:rPr>
            <a:t>0.7</a:t>
          </a:r>
          <a:r>
            <a:rPr kumimoji="1" lang="ja-JP" altLang="ja-JP" sz="1300">
              <a:solidFill>
                <a:schemeClr val="dk1"/>
              </a:solidFill>
              <a:latin typeface="+mn-lt"/>
              <a:ea typeface="+mn-ea"/>
              <a:cs typeface="+mn-cs"/>
            </a:rPr>
            <a:t>ポイント下がり、類似団体と比較して</a:t>
          </a:r>
          <a:r>
            <a:rPr kumimoji="1" lang="ja-JP" altLang="ja-JP" sz="1300">
              <a:solidFill>
                <a:schemeClr val="dk1"/>
              </a:solidFill>
              <a:latin typeface="+mn-ea"/>
              <a:ea typeface="+mn-ea"/>
              <a:cs typeface="+mn-cs"/>
            </a:rPr>
            <a:t>も</a:t>
          </a:r>
          <a:r>
            <a:rPr kumimoji="1" lang="en-US" altLang="ja-JP" sz="1300">
              <a:solidFill>
                <a:schemeClr val="dk1"/>
              </a:solidFill>
              <a:latin typeface="+mn-ea"/>
              <a:ea typeface="+mn-ea"/>
              <a:cs typeface="+mn-cs"/>
            </a:rPr>
            <a:t>0.5</a:t>
          </a:r>
          <a:r>
            <a:rPr kumimoji="1" lang="ja-JP" altLang="ja-JP" sz="1300">
              <a:solidFill>
                <a:schemeClr val="dk1"/>
              </a:solidFill>
              <a:latin typeface="+mn-lt"/>
              <a:ea typeface="+mn-ea"/>
              <a:cs typeface="+mn-cs"/>
            </a:rPr>
            <a:t>ポイント下回っている</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今後も業務効率化による人件費の削減や内部管理経費の見直し、補助費等の適正支出等に努め、財政の健全化を図る。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98425</xdr:rowOff>
    </xdr:from>
    <xdr:to>
      <xdr:col>24</xdr:col>
      <xdr:colOff>31750</xdr:colOff>
      <xdr:row>77</xdr:row>
      <xdr:rowOff>138430</xdr:rowOff>
    </xdr:to>
    <xdr:cxnSp macro="">
      <xdr:nvCxnSpPr>
        <xdr:cNvPr id="425" name="直線コネクタ 424"/>
        <xdr:cNvCxnSpPr/>
      </xdr:nvCxnSpPr>
      <xdr:spPr>
        <a:xfrm flipV="1">
          <a:off x="15671800" y="133000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115570</xdr:rowOff>
    </xdr:from>
    <xdr:to>
      <xdr:col>22</xdr:col>
      <xdr:colOff>565150</xdr:colOff>
      <xdr:row>77</xdr:row>
      <xdr:rowOff>138430</xdr:rowOff>
    </xdr:to>
    <xdr:cxnSp macro="">
      <xdr:nvCxnSpPr>
        <xdr:cNvPr id="428" name="直線コネクタ 427"/>
        <xdr:cNvCxnSpPr/>
      </xdr:nvCxnSpPr>
      <xdr:spPr>
        <a:xfrm>
          <a:off x="14782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115570</xdr:rowOff>
    </xdr:from>
    <xdr:to>
      <xdr:col>21</xdr:col>
      <xdr:colOff>361950</xdr:colOff>
      <xdr:row>77</xdr:row>
      <xdr:rowOff>149861</xdr:rowOff>
    </xdr:to>
    <xdr:cxnSp macro="">
      <xdr:nvCxnSpPr>
        <xdr:cNvPr id="431" name="直線コネクタ 430"/>
        <xdr:cNvCxnSpPr/>
      </xdr:nvCxnSpPr>
      <xdr:spPr>
        <a:xfrm flipV="1">
          <a:off x="13893800" y="13317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138430</xdr:rowOff>
    </xdr:from>
    <xdr:to>
      <xdr:col>20</xdr:col>
      <xdr:colOff>158750</xdr:colOff>
      <xdr:row>77</xdr:row>
      <xdr:rowOff>149861</xdr:rowOff>
    </xdr:to>
    <xdr:cxnSp macro="">
      <xdr:nvCxnSpPr>
        <xdr:cNvPr id="434" name="直線コネクタ 433"/>
        <xdr:cNvCxnSpPr/>
      </xdr:nvCxnSpPr>
      <xdr:spPr>
        <a:xfrm>
          <a:off x="13004800" y="133400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47625</xdr:rowOff>
    </xdr:from>
    <xdr:to>
      <xdr:col>24</xdr:col>
      <xdr:colOff>82550</xdr:colOff>
      <xdr:row>77</xdr:row>
      <xdr:rowOff>149225</xdr:rowOff>
    </xdr:to>
    <xdr:sp macro="" textlink="">
      <xdr:nvSpPr>
        <xdr:cNvPr id="444" name="円/楕円 443"/>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64152</xdr:rowOff>
    </xdr:from>
    <xdr:ext cx="762000" cy="259045"/>
    <xdr:sp macro="" textlink="">
      <xdr:nvSpPr>
        <xdr:cNvPr id="445" name="公債費以外該当値テキスト"/>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87630</xdr:rowOff>
    </xdr:from>
    <xdr:to>
      <xdr:col>22</xdr:col>
      <xdr:colOff>615950</xdr:colOff>
      <xdr:row>78</xdr:row>
      <xdr:rowOff>17780</xdr:rowOff>
    </xdr:to>
    <xdr:sp macro="" textlink="">
      <xdr:nvSpPr>
        <xdr:cNvPr id="446" name="円/楕円 445"/>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27957</xdr:rowOff>
    </xdr:from>
    <xdr:ext cx="736600" cy="259045"/>
    <xdr:sp macro="" textlink="">
      <xdr:nvSpPr>
        <xdr:cNvPr id="447" name="テキスト ボックス 446"/>
        <xdr:cNvSpPr txBox="1"/>
      </xdr:nvSpPr>
      <xdr:spPr>
        <a:xfrm>
          <a:off x="15290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64770</xdr:rowOff>
    </xdr:from>
    <xdr:to>
      <xdr:col>21</xdr:col>
      <xdr:colOff>412750</xdr:colOff>
      <xdr:row>77</xdr:row>
      <xdr:rowOff>166370</xdr:rowOff>
    </xdr:to>
    <xdr:sp macro="" textlink="">
      <xdr:nvSpPr>
        <xdr:cNvPr id="448" name="円/楕円 447"/>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5097</xdr:rowOff>
    </xdr:from>
    <xdr:ext cx="762000" cy="259045"/>
    <xdr:sp macro="" textlink="">
      <xdr:nvSpPr>
        <xdr:cNvPr id="449" name="テキスト ボックス 448"/>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99061</xdr:rowOff>
    </xdr:from>
    <xdr:to>
      <xdr:col>20</xdr:col>
      <xdr:colOff>209550</xdr:colOff>
      <xdr:row>78</xdr:row>
      <xdr:rowOff>29211</xdr:rowOff>
    </xdr:to>
    <xdr:sp macro="" textlink="">
      <xdr:nvSpPr>
        <xdr:cNvPr id="450" name="円/楕円 449"/>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39388</xdr:rowOff>
    </xdr:from>
    <xdr:ext cx="762000" cy="259045"/>
    <xdr:sp macro="" textlink="">
      <xdr:nvSpPr>
        <xdr:cNvPr id="451" name="テキスト ボックス 450"/>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52" name="円/楕円 451"/>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27957</xdr:rowOff>
    </xdr:from>
    <xdr:ext cx="762000" cy="259045"/>
    <xdr:sp macro="" textlink="">
      <xdr:nvSpPr>
        <xdr:cNvPr id="453" name="テキスト ボックス 452"/>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熊本県玉名市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68947</xdr:rowOff>
    </xdr:from>
    <xdr:to>
      <xdr:col>4</xdr:col>
      <xdr:colOff>1117600</xdr:colOff>
      <xdr:row>17</xdr:row>
      <xdr:rowOff>81552</xdr:rowOff>
    </xdr:to>
    <xdr:cxnSp macro="">
      <xdr:nvCxnSpPr>
        <xdr:cNvPr id="52" name="直線コネクタ 51"/>
        <xdr:cNvCxnSpPr/>
      </xdr:nvCxnSpPr>
      <xdr:spPr bwMode="auto">
        <a:xfrm flipV="1">
          <a:off x="5003800" y="3031222"/>
          <a:ext cx="647700" cy="1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81552</xdr:rowOff>
    </xdr:from>
    <xdr:to>
      <xdr:col>4</xdr:col>
      <xdr:colOff>469900</xdr:colOff>
      <xdr:row>17</xdr:row>
      <xdr:rowOff>147764</xdr:rowOff>
    </xdr:to>
    <xdr:cxnSp macro="">
      <xdr:nvCxnSpPr>
        <xdr:cNvPr id="55" name="直線コネクタ 54"/>
        <xdr:cNvCxnSpPr/>
      </xdr:nvCxnSpPr>
      <xdr:spPr bwMode="auto">
        <a:xfrm flipV="1">
          <a:off x="4305300" y="3043827"/>
          <a:ext cx="698500" cy="66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110307</xdr:rowOff>
    </xdr:from>
    <xdr:to>
      <xdr:col>3</xdr:col>
      <xdr:colOff>904875</xdr:colOff>
      <xdr:row>17</xdr:row>
      <xdr:rowOff>147764</xdr:rowOff>
    </xdr:to>
    <xdr:cxnSp macro="">
      <xdr:nvCxnSpPr>
        <xdr:cNvPr id="58" name="直線コネクタ 57"/>
        <xdr:cNvCxnSpPr/>
      </xdr:nvCxnSpPr>
      <xdr:spPr bwMode="auto">
        <a:xfrm>
          <a:off x="3606800" y="3072582"/>
          <a:ext cx="6985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38036</xdr:rowOff>
    </xdr:from>
    <xdr:to>
      <xdr:col>3</xdr:col>
      <xdr:colOff>206375</xdr:colOff>
      <xdr:row>17</xdr:row>
      <xdr:rowOff>110307</xdr:rowOff>
    </xdr:to>
    <xdr:cxnSp macro="">
      <xdr:nvCxnSpPr>
        <xdr:cNvPr id="61" name="直線コネクタ 60"/>
        <xdr:cNvCxnSpPr/>
      </xdr:nvCxnSpPr>
      <xdr:spPr bwMode="auto">
        <a:xfrm>
          <a:off x="2908300" y="3000311"/>
          <a:ext cx="698500" cy="72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18147</xdr:rowOff>
    </xdr:from>
    <xdr:to>
      <xdr:col>5</xdr:col>
      <xdr:colOff>34925</xdr:colOff>
      <xdr:row>17</xdr:row>
      <xdr:rowOff>119747</xdr:rowOff>
    </xdr:to>
    <xdr:sp macro="" textlink="">
      <xdr:nvSpPr>
        <xdr:cNvPr id="71" name="円/楕円 70"/>
        <xdr:cNvSpPr/>
      </xdr:nvSpPr>
      <xdr:spPr bwMode="auto">
        <a:xfrm>
          <a:off x="5600700" y="29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161674</xdr:rowOff>
    </xdr:from>
    <xdr:ext cx="762000" cy="259045"/>
    <xdr:sp macro="" textlink="">
      <xdr:nvSpPr>
        <xdr:cNvPr id="72" name="人口1人当たり決算額の推移該当値テキスト130"/>
        <xdr:cNvSpPr txBox="1"/>
      </xdr:nvSpPr>
      <xdr:spPr>
        <a:xfrm>
          <a:off x="5740400" y="295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75,472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30752</xdr:rowOff>
    </xdr:from>
    <xdr:to>
      <xdr:col>4</xdr:col>
      <xdr:colOff>520700</xdr:colOff>
      <xdr:row>17</xdr:row>
      <xdr:rowOff>132352</xdr:rowOff>
    </xdr:to>
    <xdr:sp macro="" textlink="">
      <xdr:nvSpPr>
        <xdr:cNvPr id="73" name="円/楕円 72"/>
        <xdr:cNvSpPr/>
      </xdr:nvSpPr>
      <xdr:spPr bwMode="auto">
        <a:xfrm>
          <a:off x="4953000" y="299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142529</xdr:rowOff>
    </xdr:from>
    <xdr:ext cx="736600" cy="259045"/>
    <xdr:sp macro="" textlink="">
      <xdr:nvSpPr>
        <xdr:cNvPr id="74" name="テキスト ボックス 73"/>
        <xdr:cNvSpPr txBox="1"/>
      </xdr:nvSpPr>
      <xdr:spPr>
        <a:xfrm>
          <a:off x="4622800" y="276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74,700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96964</xdr:rowOff>
    </xdr:from>
    <xdr:to>
      <xdr:col>3</xdr:col>
      <xdr:colOff>955675</xdr:colOff>
      <xdr:row>18</xdr:row>
      <xdr:rowOff>27114</xdr:rowOff>
    </xdr:to>
    <xdr:sp macro="" textlink="">
      <xdr:nvSpPr>
        <xdr:cNvPr id="75" name="円/楕円 74"/>
        <xdr:cNvSpPr/>
      </xdr:nvSpPr>
      <xdr:spPr bwMode="auto">
        <a:xfrm>
          <a:off x="4254500" y="305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11891</xdr:rowOff>
    </xdr:from>
    <xdr:ext cx="762000" cy="259045"/>
    <xdr:sp macro="" textlink="">
      <xdr:nvSpPr>
        <xdr:cNvPr id="76" name="テキスト ボックス 75"/>
        <xdr:cNvSpPr txBox="1"/>
      </xdr:nvSpPr>
      <xdr:spPr>
        <a:xfrm>
          <a:off x="3924300" y="314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70,645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59507</xdr:rowOff>
    </xdr:from>
    <xdr:to>
      <xdr:col>3</xdr:col>
      <xdr:colOff>257175</xdr:colOff>
      <xdr:row>17</xdr:row>
      <xdr:rowOff>161107</xdr:rowOff>
    </xdr:to>
    <xdr:sp macro="" textlink="">
      <xdr:nvSpPr>
        <xdr:cNvPr id="77" name="円/楕円 76"/>
        <xdr:cNvSpPr/>
      </xdr:nvSpPr>
      <xdr:spPr bwMode="auto">
        <a:xfrm>
          <a:off x="3556000" y="302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145884</xdr:rowOff>
    </xdr:from>
    <xdr:ext cx="762000" cy="259045"/>
    <xdr:sp macro="" textlink="">
      <xdr:nvSpPr>
        <xdr:cNvPr id="78" name="テキスト ボックス 77"/>
        <xdr:cNvSpPr txBox="1"/>
      </xdr:nvSpPr>
      <xdr:spPr>
        <a:xfrm>
          <a:off x="3225800" y="310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72,939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158686</xdr:rowOff>
    </xdr:from>
    <xdr:to>
      <xdr:col>2</xdr:col>
      <xdr:colOff>692150</xdr:colOff>
      <xdr:row>17</xdr:row>
      <xdr:rowOff>88836</xdr:rowOff>
    </xdr:to>
    <xdr:sp macro="" textlink="">
      <xdr:nvSpPr>
        <xdr:cNvPr id="79" name="円/楕円 78"/>
        <xdr:cNvSpPr/>
      </xdr:nvSpPr>
      <xdr:spPr bwMode="auto">
        <a:xfrm>
          <a:off x="2857500" y="294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99013</xdr:rowOff>
    </xdr:from>
    <xdr:ext cx="762000" cy="259045"/>
    <xdr:sp macro="" textlink="">
      <xdr:nvSpPr>
        <xdr:cNvPr id="80" name="テキスト ボックス 79"/>
        <xdr:cNvSpPr txBox="1"/>
      </xdr:nvSpPr>
      <xdr:spPr>
        <a:xfrm>
          <a:off x="2527300" y="271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77,365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87818</xdr:rowOff>
    </xdr:from>
    <xdr:to>
      <xdr:col>4</xdr:col>
      <xdr:colOff>1117600</xdr:colOff>
      <xdr:row>36</xdr:row>
      <xdr:rowOff>104415</xdr:rowOff>
    </xdr:to>
    <xdr:cxnSp macro="">
      <xdr:nvCxnSpPr>
        <xdr:cNvPr id="112" name="直線コネクタ 111"/>
        <xdr:cNvCxnSpPr/>
      </xdr:nvCxnSpPr>
      <xdr:spPr bwMode="auto">
        <a:xfrm>
          <a:off x="5003800" y="7041068"/>
          <a:ext cx="647700" cy="1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14849</xdr:rowOff>
    </xdr:from>
    <xdr:to>
      <xdr:col>4</xdr:col>
      <xdr:colOff>469900</xdr:colOff>
      <xdr:row>36</xdr:row>
      <xdr:rowOff>87818</xdr:rowOff>
    </xdr:to>
    <xdr:cxnSp macro="">
      <xdr:nvCxnSpPr>
        <xdr:cNvPr id="115" name="直線コネクタ 114"/>
        <xdr:cNvCxnSpPr/>
      </xdr:nvCxnSpPr>
      <xdr:spPr bwMode="auto">
        <a:xfrm>
          <a:off x="4305300" y="6968099"/>
          <a:ext cx="698500" cy="7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290083</xdr:rowOff>
    </xdr:from>
    <xdr:to>
      <xdr:col>3</xdr:col>
      <xdr:colOff>904875</xdr:colOff>
      <xdr:row>36</xdr:row>
      <xdr:rowOff>14849</xdr:rowOff>
    </xdr:to>
    <xdr:cxnSp macro="">
      <xdr:nvCxnSpPr>
        <xdr:cNvPr id="118" name="直線コネクタ 117"/>
        <xdr:cNvCxnSpPr/>
      </xdr:nvCxnSpPr>
      <xdr:spPr bwMode="auto">
        <a:xfrm>
          <a:off x="3606800" y="6900433"/>
          <a:ext cx="698500" cy="67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282539</xdr:rowOff>
    </xdr:from>
    <xdr:to>
      <xdr:col>3</xdr:col>
      <xdr:colOff>206375</xdr:colOff>
      <xdr:row>35</xdr:row>
      <xdr:rowOff>290083</xdr:rowOff>
    </xdr:to>
    <xdr:cxnSp macro="">
      <xdr:nvCxnSpPr>
        <xdr:cNvPr id="121" name="直線コネクタ 120"/>
        <xdr:cNvCxnSpPr/>
      </xdr:nvCxnSpPr>
      <xdr:spPr bwMode="auto">
        <a:xfrm>
          <a:off x="2908300" y="6892889"/>
          <a:ext cx="698500" cy="7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53615</xdr:rowOff>
    </xdr:from>
    <xdr:to>
      <xdr:col>5</xdr:col>
      <xdr:colOff>34925</xdr:colOff>
      <xdr:row>36</xdr:row>
      <xdr:rowOff>155215</xdr:rowOff>
    </xdr:to>
    <xdr:sp macro="" textlink="">
      <xdr:nvSpPr>
        <xdr:cNvPr id="131" name="円/楕円 130"/>
        <xdr:cNvSpPr/>
      </xdr:nvSpPr>
      <xdr:spPr bwMode="auto">
        <a:xfrm>
          <a:off x="5600700" y="700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25692</xdr:rowOff>
    </xdr:from>
    <xdr:ext cx="762000" cy="259045"/>
    <xdr:sp macro="" textlink="">
      <xdr:nvSpPr>
        <xdr:cNvPr id="132" name="人口1人当たり決算額の推移該当値テキスト445"/>
        <xdr:cNvSpPr txBox="1"/>
      </xdr:nvSpPr>
      <xdr:spPr>
        <a:xfrm>
          <a:off x="5740400" y="697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18,488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37018</xdr:rowOff>
    </xdr:from>
    <xdr:to>
      <xdr:col>4</xdr:col>
      <xdr:colOff>520700</xdr:colOff>
      <xdr:row>36</xdr:row>
      <xdr:rowOff>138618</xdr:rowOff>
    </xdr:to>
    <xdr:sp macro="" textlink="">
      <xdr:nvSpPr>
        <xdr:cNvPr id="133" name="円/楕円 132"/>
        <xdr:cNvSpPr/>
      </xdr:nvSpPr>
      <xdr:spPr bwMode="auto">
        <a:xfrm>
          <a:off x="4953000" y="699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148795</xdr:rowOff>
    </xdr:from>
    <xdr:ext cx="736600" cy="259045"/>
    <xdr:sp macro="" textlink="">
      <xdr:nvSpPr>
        <xdr:cNvPr id="134" name="テキスト ボックス 133"/>
        <xdr:cNvSpPr txBox="1"/>
      </xdr:nvSpPr>
      <xdr:spPr>
        <a:xfrm>
          <a:off x="4622800" y="6759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19,214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306949</xdr:rowOff>
    </xdr:from>
    <xdr:to>
      <xdr:col>3</xdr:col>
      <xdr:colOff>955675</xdr:colOff>
      <xdr:row>36</xdr:row>
      <xdr:rowOff>65649</xdr:rowOff>
    </xdr:to>
    <xdr:sp macro="" textlink="">
      <xdr:nvSpPr>
        <xdr:cNvPr id="135" name="円/楕円 134"/>
        <xdr:cNvSpPr/>
      </xdr:nvSpPr>
      <xdr:spPr bwMode="auto">
        <a:xfrm>
          <a:off x="4254500" y="6917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75826</xdr:rowOff>
    </xdr:from>
    <xdr:ext cx="762000" cy="259045"/>
    <xdr:sp macro="" textlink="">
      <xdr:nvSpPr>
        <xdr:cNvPr id="136" name="テキスト ボックス 135"/>
        <xdr:cNvSpPr txBox="1"/>
      </xdr:nvSpPr>
      <xdr:spPr>
        <a:xfrm>
          <a:off x="3924300" y="668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239283</xdr:rowOff>
    </xdr:from>
    <xdr:to>
      <xdr:col>3</xdr:col>
      <xdr:colOff>257175</xdr:colOff>
      <xdr:row>35</xdr:row>
      <xdr:rowOff>340883</xdr:rowOff>
    </xdr:to>
    <xdr:sp macro="" textlink="">
      <xdr:nvSpPr>
        <xdr:cNvPr id="137" name="円/楕円 136"/>
        <xdr:cNvSpPr/>
      </xdr:nvSpPr>
      <xdr:spPr bwMode="auto">
        <a:xfrm>
          <a:off x="3556000" y="684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8160</xdr:rowOff>
    </xdr:from>
    <xdr:ext cx="762000" cy="259045"/>
    <xdr:sp macro="" textlink="">
      <xdr:nvSpPr>
        <xdr:cNvPr id="138" name="テキスト ボックス 137"/>
        <xdr:cNvSpPr txBox="1"/>
      </xdr:nvSpPr>
      <xdr:spPr>
        <a:xfrm>
          <a:off x="3225800" y="661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25,366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231739</xdr:rowOff>
    </xdr:from>
    <xdr:to>
      <xdr:col>2</xdr:col>
      <xdr:colOff>692150</xdr:colOff>
      <xdr:row>35</xdr:row>
      <xdr:rowOff>333339</xdr:rowOff>
    </xdr:to>
    <xdr:sp macro="" textlink="">
      <xdr:nvSpPr>
        <xdr:cNvPr id="139" name="円/楕円 138"/>
        <xdr:cNvSpPr/>
      </xdr:nvSpPr>
      <xdr:spPr bwMode="auto">
        <a:xfrm>
          <a:off x="2857500" y="684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616</xdr:rowOff>
    </xdr:from>
    <xdr:ext cx="762000" cy="259045"/>
    <xdr:sp macro="" textlink="">
      <xdr:nvSpPr>
        <xdr:cNvPr id="140" name="テキスト ボックス 139"/>
        <xdr:cNvSpPr txBox="1"/>
      </xdr:nvSpPr>
      <xdr:spPr>
        <a:xfrm>
          <a:off x="2527300" y="661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15,260.00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71215</xdr:rowOff>
    </xdr:from>
    <xdr:to>
      <xdr:col>6</xdr:col>
      <xdr:colOff>511175</xdr:colOff>
      <xdr:row>36</xdr:row>
      <xdr:rowOff>79692</xdr:rowOff>
    </xdr:to>
    <xdr:cxnSp macro="">
      <xdr:nvCxnSpPr>
        <xdr:cNvPr id="61" name="直線コネクタ 60"/>
        <xdr:cNvCxnSpPr/>
      </xdr:nvCxnSpPr>
      <xdr:spPr>
        <a:xfrm flipV="1">
          <a:off x="3797300" y="6243415"/>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79692</xdr:rowOff>
    </xdr:from>
    <xdr:to>
      <xdr:col>5</xdr:col>
      <xdr:colOff>358775</xdr:colOff>
      <xdr:row>36</xdr:row>
      <xdr:rowOff>102895</xdr:rowOff>
    </xdr:to>
    <xdr:cxnSp macro="">
      <xdr:nvCxnSpPr>
        <xdr:cNvPr id="64" name="直線コネクタ 63"/>
        <xdr:cNvCxnSpPr/>
      </xdr:nvCxnSpPr>
      <xdr:spPr>
        <a:xfrm flipV="1">
          <a:off x="2908300" y="6251892"/>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61023</xdr:rowOff>
    </xdr:from>
    <xdr:to>
      <xdr:col>4</xdr:col>
      <xdr:colOff>155575</xdr:colOff>
      <xdr:row>36</xdr:row>
      <xdr:rowOff>102895</xdr:rowOff>
    </xdr:to>
    <xdr:cxnSp macro="">
      <xdr:nvCxnSpPr>
        <xdr:cNvPr id="67" name="直線コネクタ 66"/>
        <xdr:cNvCxnSpPr/>
      </xdr:nvCxnSpPr>
      <xdr:spPr>
        <a:xfrm>
          <a:off x="2019300" y="6233223"/>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23038</xdr:rowOff>
    </xdr:from>
    <xdr:to>
      <xdr:col>2</xdr:col>
      <xdr:colOff>638175</xdr:colOff>
      <xdr:row>36</xdr:row>
      <xdr:rowOff>61023</xdr:rowOff>
    </xdr:to>
    <xdr:cxnSp macro="">
      <xdr:nvCxnSpPr>
        <xdr:cNvPr id="70" name="直線コネクタ 69"/>
        <xdr:cNvCxnSpPr/>
      </xdr:nvCxnSpPr>
      <xdr:spPr>
        <a:xfrm>
          <a:off x="1130300" y="6195238"/>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20415</xdr:rowOff>
    </xdr:from>
    <xdr:to>
      <xdr:col>6</xdr:col>
      <xdr:colOff>561975</xdr:colOff>
      <xdr:row>36</xdr:row>
      <xdr:rowOff>122015</xdr:rowOff>
    </xdr:to>
    <xdr:sp macro="" textlink="">
      <xdr:nvSpPr>
        <xdr:cNvPr id="80" name="円/楕円 79"/>
        <xdr:cNvSpPr/>
      </xdr:nvSpPr>
      <xdr:spPr>
        <a:xfrm>
          <a:off x="4584700" y="61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170292</xdr:rowOff>
    </xdr:from>
    <xdr:ext cx="534377" cy="259045"/>
    <xdr:sp macro="" textlink="">
      <xdr:nvSpPr>
        <xdr:cNvPr id="81" name="人件費該当値テキスト"/>
        <xdr:cNvSpPr txBox="1"/>
      </xdr:nvSpPr>
      <xdr:spPr>
        <a:xfrm>
          <a:off x="4686300" y="61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65,595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28892</xdr:rowOff>
    </xdr:from>
    <xdr:to>
      <xdr:col>5</xdr:col>
      <xdr:colOff>409575</xdr:colOff>
      <xdr:row>36</xdr:row>
      <xdr:rowOff>130492</xdr:rowOff>
    </xdr:to>
    <xdr:sp macro="" textlink="">
      <xdr:nvSpPr>
        <xdr:cNvPr id="82" name="円/楕円 81"/>
        <xdr:cNvSpPr/>
      </xdr:nvSpPr>
      <xdr:spPr>
        <a:xfrm>
          <a:off x="3746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147019</xdr:rowOff>
    </xdr:from>
    <xdr:ext cx="534377" cy="259045"/>
    <xdr:sp macro="" textlink="">
      <xdr:nvSpPr>
        <xdr:cNvPr id="83" name="テキスト ボックス 82"/>
        <xdr:cNvSpPr txBox="1"/>
      </xdr:nvSpPr>
      <xdr:spPr>
        <a:xfrm>
          <a:off x="3530111" y="59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52095</xdr:rowOff>
    </xdr:from>
    <xdr:to>
      <xdr:col>4</xdr:col>
      <xdr:colOff>206375</xdr:colOff>
      <xdr:row>36</xdr:row>
      <xdr:rowOff>153695</xdr:rowOff>
    </xdr:to>
    <xdr:sp macro="" textlink="">
      <xdr:nvSpPr>
        <xdr:cNvPr id="84" name="円/楕円 83"/>
        <xdr:cNvSpPr/>
      </xdr:nvSpPr>
      <xdr:spPr>
        <a:xfrm>
          <a:off x="2857500" y="62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144822</xdr:rowOff>
    </xdr:from>
    <xdr:ext cx="534377" cy="259045"/>
    <xdr:sp macro="" textlink="">
      <xdr:nvSpPr>
        <xdr:cNvPr id="85" name="テキスト ボックス 84"/>
        <xdr:cNvSpPr txBox="1"/>
      </xdr:nvSpPr>
      <xdr:spPr>
        <a:xfrm>
          <a:off x="2641111" y="63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10223</xdr:rowOff>
    </xdr:from>
    <xdr:to>
      <xdr:col>3</xdr:col>
      <xdr:colOff>3175</xdr:colOff>
      <xdr:row>36</xdr:row>
      <xdr:rowOff>111823</xdr:rowOff>
    </xdr:to>
    <xdr:sp macro="" textlink="">
      <xdr:nvSpPr>
        <xdr:cNvPr id="86" name="円/楕円 85"/>
        <xdr:cNvSpPr/>
      </xdr:nvSpPr>
      <xdr:spPr>
        <a:xfrm>
          <a:off x="1968500" y="61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102950</xdr:rowOff>
    </xdr:from>
    <xdr:ext cx="534377" cy="259045"/>
    <xdr:sp macro="" textlink="">
      <xdr:nvSpPr>
        <xdr:cNvPr id="87" name="テキスト ボックス 86"/>
        <xdr:cNvSpPr txBox="1"/>
      </xdr:nvSpPr>
      <xdr:spPr>
        <a:xfrm>
          <a:off x="1752111" y="62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143688</xdr:rowOff>
    </xdr:from>
    <xdr:to>
      <xdr:col>1</xdr:col>
      <xdr:colOff>485775</xdr:colOff>
      <xdr:row>36</xdr:row>
      <xdr:rowOff>73838</xdr:rowOff>
    </xdr:to>
    <xdr:sp macro="" textlink="">
      <xdr:nvSpPr>
        <xdr:cNvPr id="88" name="円/楕円 87"/>
        <xdr:cNvSpPr/>
      </xdr:nvSpPr>
      <xdr:spPr>
        <a:xfrm>
          <a:off x="1079500" y="61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64965</xdr:rowOff>
    </xdr:from>
    <xdr:ext cx="534377" cy="259045"/>
    <xdr:sp macro="" textlink="">
      <xdr:nvSpPr>
        <xdr:cNvPr id="89" name="テキスト ボックス 88"/>
        <xdr:cNvSpPr txBox="1"/>
      </xdr:nvSpPr>
      <xdr:spPr>
        <a:xfrm>
          <a:off x="863111" y="623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164754</xdr:rowOff>
    </xdr:from>
    <xdr:to>
      <xdr:col>6</xdr:col>
      <xdr:colOff>511175</xdr:colOff>
      <xdr:row>58</xdr:row>
      <xdr:rowOff>169019</xdr:rowOff>
    </xdr:to>
    <xdr:cxnSp macro="">
      <xdr:nvCxnSpPr>
        <xdr:cNvPr id="118" name="直線コネクタ 117"/>
        <xdr:cNvCxnSpPr/>
      </xdr:nvCxnSpPr>
      <xdr:spPr>
        <a:xfrm flipV="1">
          <a:off x="3797300" y="10108854"/>
          <a:ext cx="8382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169019</xdr:rowOff>
    </xdr:from>
    <xdr:to>
      <xdr:col>5</xdr:col>
      <xdr:colOff>358775</xdr:colOff>
      <xdr:row>59</xdr:row>
      <xdr:rowOff>1747</xdr:rowOff>
    </xdr:to>
    <xdr:cxnSp macro="">
      <xdr:nvCxnSpPr>
        <xdr:cNvPr id="121" name="直線コネクタ 120"/>
        <xdr:cNvCxnSpPr/>
      </xdr:nvCxnSpPr>
      <xdr:spPr>
        <a:xfrm flipV="1">
          <a:off x="2908300" y="10113119"/>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1415</xdr:rowOff>
    </xdr:from>
    <xdr:to>
      <xdr:col>4</xdr:col>
      <xdr:colOff>155575</xdr:colOff>
      <xdr:row>59</xdr:row>
      <xdr:rowOff>1747</xdr:rowOff>
    </xdr:to>
    <xdr:cxnSp macro="">
      <xdr:nvCxnSpPr>
        <xdr:cNvPr id="124" name="直線コネクタ 123"/>
        <xdr:cNvCxnSpPr/>
      </xdr:nvCxnSpPr>
      <xdr:spPr>
        <a:xfrm>
          <a:off x="2019300" y="10116965"/>
          <a:ext cx="8890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1415</xdr:rowOff>
    </xdr:from>
    <xdr:to>
      <xdr:col>2</xdr:col>
      <xdr:colOff>638175</xdr:colOff>
      <xdr:row>59</xdr:row>
      <xdr:rowOff>1431</xdr:rowOff>
    </xdr:to>
    <xdr:cxnSp macro="">
      <xdr:nvCxnSpPr>
        <xdr:cNvPr id="127" name="直線コネクタ 126"/>
        <xdr:cNvCxnSpPr/>
      </xdr:nvCxnSpPr>
      <xdr:spPr>
        <a:xfrm flipV="1">
          <a:off x="1130300" y="1011696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113954</xdr:rowOff>
    </xdr:from>
    <xdr:to>
      <xdr:col>6</xdr:col>
      <xdr:colOff>561975</xdr:colOff>
      <xdr:row>59</xdr:row>
      <xdr:rowOff>44104</xdr:rowOff>
    </xdr:to>
    <xdr:sp macro="" textlink="">
      <xdr:nvSpPr>
        <xdr:cNvPr id="137" name="円/楕円 136"/>
        <xdr:cNvSpPr/>
      </xdr:nvSpPr>
      <xdr:spPr>
        <a:xfrm>
          <a:off x="4584700" y="100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50862</xdr:rowOff>
    </xdr:from>
    <xdr:ext cx="534377" cy="259045"/>
    <xdr:sp macro="" textlink="">
      <xdr:nvSpPr>
        <xdr:cNvPr id="138" name="物件費該当値テキスト"/>
        <xdr:cNvSpPr txBox="1"/>
      </xdr:nvSpPr>
      <xdr:spPr>
        <a:xfrm>
          <a:off x="4686300" y="99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118219</xdr:rowOff>
    </xdr:from>
    <xdr:to>
      <xdr:col>5</xdr:col>
      <xdr:colOff>409575</xdr:colOff>
      <xdr:row>59</xdr:row>
      <xdr:rowOff>48369</xdr:rowOff>
    </xdr:to>
    <xdr:sp macro="" textlink="">
      <xdr:nvSpPr>
        <xdr:cNvPr id="139" name="円/楕円 138"/>
        <xdr:cNvSpPr/>
      </xdr:nvSpPr>
      <xdr:spPr>
        <a:xfrm>
          <a:off x="3746500" y="100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39496</xdr:rowOff>
    </xdr:from>
    <xdr:ext cx="534377" cy="259045"/>
    <xdr:sp macro="" textlink="">
      <xdr:nvSpPr>
        <xdr:cNvPr id="140" name="テキスト ボックス 139"/>
        <xdr:cNvSpPr txBox="1"/>
      </xdr:nvSpPr>
      <xdr:spPr>
        <a:xfrm>
          <a:off x="3530111" y="101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122397</xdr:rowOff>
    </xdr:from>
    <xdr:to>
      <xdr:col>4</xdr:col>
      <xdr:colOff>206375</xdr:colOff>
      <xdr:row>59</xdr:row>
      <xdr:rowOff>52547</xdr:rowOff>
    </xdr:to>
    <xdr:sp macro="" textlink="">
      <xdr:nvSpPr>
        <xdr:cNvPr id="141" name="円/楕円 140"/>
        <xdr:cNvSpPr/>
      </xdr:nvSpPr>
      <xdr:spPr>
        <a:xfrm>
          <a:off x="2857500" y="100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43674</xdr:rowOff>
    </xdr:from>
    <xdr:ext cx="534377" cy="259045"/>
    <xdr:sp macro="" textlink="">
      <xdr:nvSpPr>
        <xdr:cNvPr id="142" name="テキスト ボックス 141"/>
        <xdr:cNvSpPr txBox="1"/>
      </xdr:nvSpPr>
      <xdr:spPr>
        <a:xfrm>
          <a:off x="2641111" y="101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33,624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122065</xdr:rowOff>
    </xdr:from>
    <xdr:to>
      <xdr:col>3</xdr:col>
      <xdr:colOff>3175</xdr:colOff>
      <xdr:row>59</xdr:row>
      <xdr:rowOff>52215</xdr:rowOff>
    </xdr:to>
    <xdr:sp macro="" textlink="">
      <xdr:nvSpPr>
        <xdr:cNvPr id="143" name="円/楕円 142"/>
        <xdr:cNvSpPr/>
      </xdr:nvSpPr>
      <xdr:spPr>
        <a:xfrm>
          <a:off x="1968500" y="100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43342</xdr:rowOff>
    </xdr:from>
    <xdr:ext cx="534377" cy="259045"/>
    <xdr:sp macro="" textlink="">
      <xdr:nvSpPr>
        <xdr:cNvPr id="144" name="テキスト ボックス 143"/>
        <xdr:cNvSpPr txBox="1"/>
      </xdr:nvSpPr>
      <xdr:spPr>
        <a:xfrm>
          <a:off x="1752111" y="1015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122081</xdr:rowOff>
    </xdr:from>
    <xdr:to>
      <xdr:col>1</xdr:col>
      <xdr:colOff>485775</xdr:colOff>
      <xdr:row>59</xdr:row>
      <xdr:rowOff>52231</xdr:rowOff>
    </xdr:to>
    <xdr:sp macro="" textlink="">
      <xdr:nvSpPr>
        <xdr:cNvPr id="145" name="円/楕円 144"/>
        <xdr:cNvSpPr/>
      </xdr:nvSpPr>
      <xdr:spPr>
        <a:xfrm>
          <a:off x="1079500" y="100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43358</xdr:rowOff>
    </xdr:from>
    <xdr:ext cx="534377" cy="259045"/>
    <xdr:sp macro="" textlink="">
      <xdr:nvSpPr>
        <xdr:cNvPr id="146" name="テキスト ボックス 145"/>
        <xdr:cNvSpPr txBox="1"/>
      </xdr:nvSpPr>
      <xdr:spPr>
        <a:xfrm>
          <a:off x="863111" y="101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168047</xdr:rowOff>
    </xdr:from>
    <xdr:to>
      <xdr:col>6</xdr:col>
      <xdr:colOff>511175</xdr:colOff>
      <xdr:row>78</xdr:row>
      <xdr:rowOff>43323</xdr:rowOff>
    </xdr:to>
    <xdr:cxnSp macro="">
      <xdr:nvCxnSpPr>
        <xdr:cNvPr id="173" name="直線コネクタ 172"/>
        <xdr:cNvCxnSpPr/>
      </xdr:nvCxnSpPr>
      <xdr:spPr>
        <a:xfrm flipV="1">
          <a:off x="3797300" y="13369697"/>
          <a:ext cx="8382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19045</xdr:rowOff>
    </xdr:from>
    <xdr:to>
      <xdr:col>5</xdr:col>
      <xdr:colOff>358775</xdr:colOff>
      <xdr:row>78</xdr:row>
      <xdr:rowOff>43323</xdr:rowOff>
    </xdr:to>
    <xdr:cxnSp macro="">
      <xdr:nvCxnSpPr>
        <xdr:cNvPr id="176" name="直線コネクタ 175"/>
        <xdr:cNvCxnSpPr/>
      </xdr:nvCxnSpPr>
      <xdr:spPr>
        <a:xfrm>
          <a:off x="2908300" y="13392145"/>
          <a:ext cx="8890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19045</xdr:rowOff>
    </xdr:from>
    <xdr:to>
      <xdr:col>4</xdr:col>
      <xdr:colOff>155575</xdr:colOff>
      <xdr:row>78</xdr:row>
      <xdr:rowOff>21605</xdr:rowOff>
    </xdr:to>
    <xdr:cxnSp macro="">
      <xdr:nvCxnSpPr>
        <xdr:cNvPr id="179" name="直線コネクタ 178"/>
        <xdr:cNvCxnSpPr/>
      </xdr:nvCxnSpPr>
      <xdr:spPr>
        <a:xfrm flipV="1">
          <a:off x="2019300" y="1339214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20233</xdr:rowOff>
    </xdr:from>
    <xdr:to>
      <xdr:col>2</xdr:col>
      <xdr:colOff>638175</xdr:colOff>
      <xdr:row>78</xdr:row>
      <xdr:rowOff>21605</xdr:rowOff>
    </xdr:to>
    <xdr:cxnSp macro="">
      <xdr:nvCxnSpPr>
        <xdr:cNvPr id="182" name="直線コネクタ 181"/>
        <xdr:cNvCxnSpPr/>
      </xdr:nvCxnSpPr>
      <xdr:spPr>
        <a:xfrm>
          <a:off x="1130300" y="1339333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117247</xdr:rowOff>
    </xdr:from>
    <xdr:to>
      <xdr:col>6</xdr:col>
      <xdr:colOff>561975</xdr:colOff>
      <xdr:row>78</xdr:row>
      <xdr:rowOff>47397</xdr:rowOff>
    </xdr:to>
    <xdr:sp macro="" textlink="">
      <xdr:nvSpPr>
        <xdr:cNvPr id="192" name="円/楕円 191"/>
        <xdr:cNvSpPr/>
      </xdr:nvSpPr>
      <xdr:spPr>
        <a:xfrm>
          <a:off x="4584700" y="133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32174</xdr:rowOff>
    </xdr:from>
    <xdr:ext cx="469744" cy="259045"/>
    <xdr:sp macro="" textlink="">
      <xdr:nvSpPr>
        <xdr:cNvPr id="193" name="維持補修費該当値テキスト"/>
        <xdr:cNvSpPr txBox="1"/>
      </xdr:nvSpPr>
      <xdr:spPr>
        <a:xfrm>
          <a:off x="4686300" y="1323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163973</xdr:rowOff>
    </xdr:from>
    <xdr:to>
      <xdr:col>5</xdr:col>
      <xdr:colOff>409575</xdr:colOff>
      <xdr:row>78</xdr:row>
      <xdr:rowOff>94123</xdr:rowOff>
    </xdr:to>
    <xdr:sp macro="" textlink="">
      <xdr:nvSpPr>
        <xdr:cNvPr id="194" name="円/楕円 193"/>
        <xdr:cNvSpPr/>
      </xdr:nvSpPr>
      <xdr:spPr>
        <a:xfrm>
          <a:off x="3746500" y="133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85250</xdr:rowOff>
    </xdr:from>
    <xdr:ext cx="469744" cy="259045"/>
    <xdr:sp macro="" textlink="">
      <xdr:nvSpPr>
        <xdr:cNvPr id="195" name="テキスト ボックス 194"/>
        <xdr:cNvSpPr txBox="1"/>
      </xdr:nvSpPr>
      <xdr:spPr>
        <a:xfrm>
          <a:off x="3562427" y="1345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139695</xdr:rowOff>
    </xdr:from>
    <xdr:to>
      <xdr:col>4</xdr:col>
      <xdr:colOff>206375</xdr:colOff>
      <xdr:row>78</xdr:row>
      <xdr:rowOff>69845</xdr:rowOff>
    </xdr:to>
    <xdr:sp macro="" textlink="">
      <xdr:nvSpPr>
        <xdr:cNvPr id="196" name="円/楕円 195"/>
        <xdr:cNvSpPr/>
      </xdr:nvSpPr>
      <xdr:spPr>
        <a:xfrm>
          <a:off x="2857500" y="133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60972</xdr:rowOff>
    </xdr:from>
    <xdr:ext cx="469744" cy="259045"/>
    <xdr:sp macro="" textlink="">
      <xdr:nvSpPr>
        <xdr:cNvPr id="197" name="テキスト ボックス 196"/>
        <xdr:cNvSpPr txBox="1"/>
      </xdr:nvSpPr>
      <xdr:spPr>
        <a:xfrm>
          <a:off x="2673427" y="1343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142255</xdr:rowOff>
    </xdr:from>
    <xdr:to>
      <xdr:col>3</xdr:col>
      <xdr:colOff>3175</xdr:colOff>
      <xdr:row>78</xdr:row>
      <xdr:rowOff>72405</xdr:rowOff>
    </xdr:to>
    <xdr:sp macro="" textlink="">
      <xdr:nvSpPr>
        <xdr:cNvPr id="198" name="円/楕円 197"/>
        <xdr:cNvSpPr/>
      </xdr:nvSpPr>
      <xdr:spPr>
        <a:xfrm>
          <a:off x="1968500" y="133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63532</xdr:rowOff>
    </xdr:from>
    <xdr:ext cx="469744" cy="259045"/>
    <xdr:sp macro="" textlink="">
      <xdr:nvSpPr>
        <xdr:cNvPr id="199" name="テキスト ボックス 198"/>
        <xdr:cNvSpPr txBox="1"/>
      </xdr:nvSpPr>
      <xdr:spPr>
        <a:xfrm>
          <a:off x="1784427" y="134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140883</xdr:rowOff>
    </xdr:from>
    <xdr:to>
      <xdr:col>1</xdr:col>
      <xdr:colOff>485775</xdr:colOff>
      <xdr:row>78</xdr:row>
      <xdr:rowOff>71033</xdr:rowOff>
    </xdr:to>
    <xdr:sp macro="" textlink="">
      <xdr:nvSpPr>
        <xdr:cNvPr id="200" name="円/楕円 199"/>
        <xdr:cNvSpPr/>
      </xdr:nvSpPr>
      <xdr:spPr>
        <a:xfrm>
          <a:off x="1079500" y="133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62160</xdr:rowOff>
    </xdr:from>
    <xdr:ext cx="469744" cy="259045"/>
    <xdr:sp macro="" textlink="">
      <xdr:nvSpPr>
        <xdr:cNvPr id="201" name="テキスト ボックス 200"/>
        <xdr:cNvSpPr txBox="1"/>
      </xdr:nvSpPr>
      <xdr:spPr>
        <a:xfrm>
          <a:off x="895427" y="1343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36128</xdr:rowOff>
    </xdr:from>
    <xdr:to>
      <xdr:col>6</xdr:col>
      <xdr:colOff>511175</xdr:colOff>
      <xdr:row>96</xdr:row>
      <xdr:rowOff>126588</xdr:rowOff>
    </xdr:to>
    <xdr:cxnSp macro="">
      <xdr:nvCxnSpPr>
        <xdr:cNvPr id="233" name="直線コネクタ 232"/>
        <xdr:cNvCxnSpPr/>
      </xdr:nvCxnSpPr>
      <xdr:spPr>
        <a:xfrm flipV="1">
          <a:off x="3797300" y="16495328"/>
          <a:ext cx="8382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89403</xdr:rowOff>
    </xdr:from>
    <xdr:ext cx="534377" cy="259045"/>
    <xdr:sp macro="" textlink="">
      <xdr:nvSpPr>
        <xdr:cNvPr id="234" name="扶助費平均値テキスト"/>
        <xdr:cNvSpPr txBox="1"/>
      </xdr:nvSpPr>
      <xdr:spPr>
        <a:xfrm>
          <a:off x="4686300" y="1654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126588</xdr:rowOff>
    </xdr:from>
    <xdr:to>
      <xdr:col>5</xdr:col>
      <xdr:colOff>358775</xdr:colOff>
      <xdr:row>97</xdr:row>
      <xdr:rowOff>77946</xdr:rowOff>
    </xdr:to>
    <xdr:cxnSp macro="">
      <xdr:nvCxnSpPr>
        <xdr:cNvPr id="236" name="直線コネクタ 235"/>
        <xdr:cNvCxnSpPr/>
      </xdr:nvCxnSpPr>
      <xdr:spPr>
        <a:xfrm flipV="1">
          <a:off x="2908300" y="16585788"/>
          <a:ext cx="889000" cy="1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77946</xdr:rowOff>
    </xdr:from>
    <xdr:to>
      <xdr:col>4</xdr:col>
      <xdr:colOff>155575</xdr:colOff>
      <xdr:row>97</xdr:row>
      <xdr:rowOff>129674</xdr:rowOff>
    </xdr:to>
    <xdr:cxnSp macro="">
      <xdr:nvCxnSpPr>
        <xdr:cNvPr id="239" name="直線コネクタ 238"/>
        <xdr:cNvCxnSpPr/>
      </xdr:nvCxnSpPr>
      <xdr:spPr>
        <a:xfrm flipV="1">
          <a:off x="2019300" y="16708596"/>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129674</xdr:rowOff>
    </xdr:from>
    <xdr:to>
      <xdr:col>2</xdr:col>
      <xdr:colOff>638175</xdr:colOff>
      <xdr:row>98</xdr:row>
      <xdr:rowOff>7063</xdr:rowOff>
    </xdr:to>
    <xdr:cxnSp macro="">
      <xdr:nvCxnSpPr>
        <xdr:cNvPr id="242" name="直線コネクタ 241"/>
        <xdr:cNvCxnSpPr/>
      </xdr:nvCxnSpPr>
      <xdr:spPr>
        <a:xfrm flipV="1">
          <a:off x="1130300" y="16760324"/>
          <a:ext cx="889000" cy="4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156778</xdr:rowOff>
    </xdr:from>
    <xdr:to>
      <xdr:col>6</xdr:col>
      <xdr:colOff>561975</xdr:colOff>
      <xdr:row>96</xdr:row>
      <xdr:rowOff>86928</xdr:rowOff>
    </xdr:to>
    <xdr:sp macro="" textlink="">
      <xdr:nvSpPr>
        <xdr:cNvPr id="252" name="円/楕円 251"/>
        <xdr:cNvSpPr/>
      </xdr:nvSpPr>
      <xdr:spPr>
        <a:xfrm>
          <a:off x="4584700" y="16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8205</xdr:rowOff>
    </xdr:from>
    <xdr:ext cx="534377" cy="259045"/>
    <xdr:sp macro="" textlink="">
      <xdr:nvSpPr>
        <xdr:cNvPr id="253" name="扶助費該当値テキスト"/>
        <xdr:cNvSpPr txBox="1"/>
      </xdr:nvSpPr>
      <xdr:spPr>
        <a:xfrm>
          <a:off x="4686300" y="1629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95,343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75788</xdr:rowOff>
    </xdr:from>
    <xdr:to>
      <xdr:col>5</xdr:col>
      <xdr:colOff>409575</xdr:colOff>
      <xdr:row>97</xdr:row>
      <xdr:rowOff>5938</xdr:rowOff>
    </xdr:to>
    <xdr:sp macro="" textlink="">
      <xdr:nvSpPr>
        <xdr:cNvPr id="254" name="円/楕円 253"/>
        <xdr:cNvSpPr/>
      </xdr:nvSpPr>
      <xdr:spPr>
        <a:xfrm>
          <a:off x="3746500" y="165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22465</xdr:rowOff>
    </xdr:from>
    <xdr:ext cx="534377" cy="259045"/>
    <xdr:sp macro="" textlink="">
      <xdr:nvSpPr>
        <xdr:cNvPr id="255" name="テキスト ボックス 254"/>
        <xdr:cNvSpPr txBox="1"/>
      </xdr:nvSpPr>
      <xdr:spPr>
        <a:xfrm>
          <a:off x="3530111" y="1631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27146</xdr:rowOff>
    </xdr:from>
    <xdr:to>
      <xdr:col>4</xdr:col>
      <xdr:colOff>206375</xdr:colOff>
      <xdr:row>97</xdr:row>
      <xdr:rowOff>128746</xdr:rowOff>
    </xdr:to>
    <xdr:sp macro="" textlink="">
      <xdr:nvSpPr>
        <xdr:cNvPr id="256" name="円/楕円 255"/>
        <xdr:cNvSpPr/>
      </xdr:nvSpPr>
      <xdr:spPr>
        <a:xfrm>
          <a:off x="2857500" y="166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145273</xdr:rowOff>
    </xdr:from>
    <xdr:ext cx="534377" cy="259045"/>
    <xdr:sp macro="" textlink="">
      <xdr:nvSpPr>
        <xdr:cNvPr id="257" name="テキスト ボックス 256"/>
        <xdr:cNvSpPr txBox="1"/>
      </xdr:nvSpPr>
      <xdr:spPr>
        <a:xfrm>
          <a:off x="2641111" y="164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78874</xdr:rowOff>
    </xdr:from>
    <xdr:to>
      <xdr:col>3</xdr:col>
      <xdr:colOff>3175</xdr:colOff>
      <xdr:row>98</xdr:row>
      <xdr:rowOff>9024</xdr:rowOff>
    </xdr:to>
    <xdr:sp macro="" textlink="">
      <xdr:nvSpPr>
        <xdr:cNvPr id="258" name="円/楕円 257"/>
        <xdr:cNvSpPr/>
      </xdr:nvSpPr>
      <xdr:spPr>
        <a:xfrm>
          <a:off x="1968500" y="167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25551</xdr:rowOff>
    </xdr:from>
    <xdr:ext cx="534377" cy="259045"/>
    <xdr:sp macro="" textlink="">
      <xdr:nvSpPr>
        <xdr:cNvPr id="259" name="テキスト ボックス 258"/>
        <xdr:cNvSpPr txBox="1"/>
      </xdr:nvSpPr>
      <xdr:spPr>
        <a:xfrm>
          <a:off x="1752111" y="164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127713</xdr:rowOff>
    </xdr:from>
    <xdr:to>
      <xdr:col>1</xdr:col>
      <xdr:colOff>485775</xdr:colOff>
      <xdr:row>98</xdr:row>
      <xdr:rowOff>57863</xdr:rowOff>
    </xdr:to>
    <xdr:sp macro="" textlink="">
      <xdr:nvSpPr>
        <xdr:cNvPr id="260" name="円/楕円 259"/>
        <xdr:cNvSpPr/>
      </xdr:nvSpPr>
      <xdr:spPr>
        <a:xfrm>
          <a:off x="1079500" y="167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74390</xdr:rowOff>
    </xdr:from>
    <xdr:ext cx="534377" cy="259045"/>
    <xdr:sp macro="" textlink="">
      <xdr:nvSpPr>
        <xdr:cNvPr id="261" name="テキスト ボックス 260"/>
        <xdr:cNvSpPr txBox="1"/>
      </xdr:nvSpPr>
      <xdr:spPr>
        <a:xfrm>
          <a:off x="863111" y="1653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124975</xdr:rowOff>
    </xdr:from>
    <xdr:to>
      <xdr:col>15</xdr:col>
      <xdr:colOff>180975</xdr:colOff>
      <xdr:row>34</xdr:row>
      <xdr:rowOff>152635</xdr:rowOff>
    </xdr:to>
    <xdr:cxnSp macro="">
      <xdr:nvCxnSpPr>
        <xdr:cNvPr id="291" name="直線コネクタ 290"/>
        <xdr:cNvCxnSpPr/>
      </xdr:nvCxnSpPr>
      <xdr:spPr>
        <a:xfrm flipV="1">
          <a:off x="9639300" y="5954275"/>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152635</xdr:rowOff>
    </xdr:from>
    <xdr:to>
      <xdr:col>14</xdr:col>
      <xdr:colOff>28575</xdr:colOff>
      <xdr:row>35</xdr:row>
      <xdr:rowOff>45231</xdr:rowOff>
    </xdr:to>
    <xdr:cxnSp macro="">
      <xdr:nvCxnSpPr>
        <xdr:cNvPr id="294" name="直線コネクタ 293"/>
        <xdr:cNvCxnSpPr/>
      </xdr:nvCxnSpPr>
      <xdr:spPr>
        <a:xfrm flipV="1">
          <a:off x="8750300" y="5981935"/>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24886</xdr:rowOff>
    </xdr:from>
    <xdr:to>
      <xdr:col>12</xdr:col>
      <xdr:colOff>511175</xdr:colOff>
      <xdr:row>35</xdr:row>
      <xdr:rowOff>45231</xdr:rowOff>
    </xdr:to>
    <xdr:cxnSp macro="">
      <xdr:nvCxnSpPr>
        <xdr:cNvPr id="297" name="直線コネクタ 296"/>
        <xdr:cNvCxnSpPr/>
      </xdr:nvCxnSpPr>
      <xdr:spPr>
        <a:xfrm>
          <a:off x="7861300" y="6025636"/>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154673</xdr:rowOff>
    </xdr:from>
    <xdr:to>
      <xdr:col>11</xdr:col>
      <xdr:colOff>307975</xdr:colOff>
      <xdr:row>35</xdr:row>
      <xdr:rowOff>24886</xdr:rowOff>
    </xdr:to>
    <xdr:cxnSp macro="">
      <xdr:nvCxnSpPr>
        <xdr:cNvPr id="300" name="直線コネクタ 299"/>
        <xdr:cNvCxnSpPr/>
      </xdr:nvCxnSpPr>
      <xdr:spPr>
        <a:xfrm>
          <a:off x="6972300" y="598397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74175</xdr:rowOff>
    </xdr:from>
    <xdr:to>
      <xdr:col>15</xdr:col>
      <xdr:colOff>231775</xdr:colOff>
      <xdr:row>35</xdr:row>
      <xdr:rowOff>4325</xdr:rowOff>
    </xdr:to>
    <xdr:sp macro="" textlink="">
      <xdr:nvSpPr>
        <xdr:cNvPr id="310" name="円/楕円 309"/>
        <xdr:cNvSpPr/>
      </xdr:nvSpPr>
      <xdr:spPr>
        <a:xfrm>
          <a:off x="10426700" y="5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97052</xdr:rowOff>
    </xdr:from>
    <xdr:ext cx="534377" cy="259045"/>
    <xdr:sp macro="" textlink="">
      <xdr:nvSpPr>
        <xdr:cNvPr id="311" name="補助費等該当値テキスト"/>
        <xdr:cNvSpPr txBox="1"/>
      </xdr:nvSpPr>
      <xdr:spPr>
        <a:xfrm>
          <a:off x="10528300" y="575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60,773</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101835</xdr:rowOff>
    </xdr:from>
    <xdr:to>
      <xdr:col>14</xdr:col>
      <xdr:colOff>79375</xdr:colOff>
      <xdr:row>35</xdr:row>
      <xdr:rowOff>31985</xdr:rowOff>
    </xdr:to>
    <xdr:sp macro="" textlink="">
      <xdr:nvSpPr>
        <xdr:cNvPr id="312" name="円/楕円 311"/>
        <xdr:cNvSpPr/>
      </xdr:nvSpPr>
      <xdr:spPr>
        <a:xfrm>
          <a:off x="9588500" y="59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48512</xdr:rowOff>
    </xdr:from>
    <xdr:ext cx="534377" cy="259045"/>
    <xdr:sp macro="" textlink="">
      <xdr:nvSpPr>
        <xdr:cNvPr id="313" name="テキスト ボックス 312"/>
        <xdr:cNvSpPr txBox="1"/>
      </xdr:nvSpPr>
      <xdr:spPr>
        <a:xfrm>
          <a:off x="9372111" y="57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59,321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165881</xdr:rowOff>
    </xdr:from>
    <xdr:to>
      <xdr:col>12</xdr:col>
      <xdr:colOff>561975</xdr:colOff>
      <xdr:row>35</xdr:row>
      <xdr:rowOff>96031</xdr:rowOff>
    </xdr:to>
    <xdr:sp macro="" textlink="">
      <xdr:nvSpPr>
        <xdr:cNvPr id="314" name="円/楕円 313"/>
        <xdr:cNvSpPr/>
      </xdr:nvSpPr>
      <xdr:spPr>
        <a:xfrm>
          <a:off x="8699500" y="59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112558</xdr:rowOff>
    </xdr:from>
    <xdr:ext cx="534377" cy="259045"/>
    <xdr:sp macro="" textlink="">
      <xdr:nvSpPr>
        <xdr:cNvPr id="315" name="テキスト ボックス 314"/>
        <xdr:cNvSpPr txBox="1"/>
      </xdr:nvSpPr>
      <xdr:spPr>
        <a:xfrm>
          <a:off x="8483111" y="577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55,959</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145536</xdr:rowOff>
    </xdr:from>
    <xdr:to>
      <xdr:col>11</xdr:col>
      <xdr:colOff>358775</xdr:colOff>
      <xdr:row>35</xdr:row>
      <xdr:rowOff>75686</xdr:rowOff>
    </xdr:to>
    <xdr:sp macro="" textlink="">
      <xdr:nvSpPr>
        <xdr:cNvPr id="316" name="円/楕円 315"/>
        <xdr:cNvSpPr/>
      </xdr:nvSpPr>
      <xdr:spPr>
        <a:xfrm>
          <a:off x="7810500" y="597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92213</xdr:rowOff>
    </xdr:from>
    <xdr:ext cx="534377" cy="259045"/>
    <xdr:sp macro="" textlink="">
      <xdr:nvSpPr>
        <xdr:cNvPr id="317" name="テキスト ボックス 316"/>
        <xdr:cNvSpPr txBox="1"/>
      </xdr:nvSpPr>
      <xdr:spPr>
        <a:xfrm>
          <a:off x="7594111" y="575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103873</xdr:rowOff>
    </xdr:from>
    <xdr:to>
      <xdr:col>10</xdr:col>
      <xdr:colOff>155575</xdr:colOff>
      <xdr:row>35</xdr:row>
      <xdr:rowOff>34023</xdr:rowOff>
    </xdr:to>
    <xdr:sp macro="" textlink="">
      <xdr:nvSpPr>
        <xdr:cNvPr id="318" name="円/楕円 317"/>
        <xdr:cNvSpPr/>
      </xdr:nvSpPr>
      <xdr:spPr>
        <a:xfrm>
          <a:off x="6921500" y="59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50550</xdr:rowOff>
    </xdr:from>
    <xdr:ext cx="534377" cy="259045"/>
    <xdr:sp macro="" textlink="">
      <xdr:nvSpPr>
        <xdr:cNvPr id="319" name="テキスト ボックス 318"/>
        <xdr:cNvSpPr txBox="1"/>
      </xdr:nvSpPr>
      <xdr:spPr>
        <a:xfrm>
          <a:off x="6705111" y="570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102283</xdr:rowOff>
    </xdr:from>
    <xdr:to>
      <xdr:col>15</xdr:col>
      <xdr:colOff>180975</xdr:colOff>
      <xdr:row>58</xdr:row>
      <xdr:rowOff>131623</xdr:rowOff>
    </xdr:to>
    <xdr:cxnSp macro="">
      <xdr:nvCxnSpPr>
        <xdr:cNvPr id="348" name="直線コネクタ 347"/>
        <xdr:cNvCxnSpPr/>
      </xdr:nvCxnSpPr>
      <xdr:spPr>
        <a:xfrm>
          <a:off x="9639300" y="10046383"/>
          <a:ext cx="838200" cy="2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102283</xdr:rowOff>
    </xdr:from>
    <xdr:to>
      <xdr:col>14</xdr:col>
      <xdr:colOff>28575</xdr:colOff>
      <xdr:row>58</xdr:row>
      <xdr:rowOff>122607</xdr:rowOff>
    </xdr:to>
    <xdr:cxnSp macro="">
      <xdr:nvCxnSpPr>
        <xdr:cNvPr id="351" name="直線コネクタ 350"/>
        <xdr:cNvCxnSpPr/>
      </xdr:nvCxnSpPr>
      <xdr:spPr>
        <a:xfrm flipV="1">
          <a:off x="8750300" y="10046383"/>
          <a:ext cx="889000" cy="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122607</xdr:rowOff>
    </xdr:from>
    <xdr:to>
      <xdr:col>12</xdr:col>
      <xdr:colOff>511175</xdr:colOff>
      <xdr:row>58</xdr:row>
      <xdr:rowOff>141704</xdr:rowOff>
    </xdr:to>
    <xdr:cxnSp macro="">
      <xdr:nvCxnSpPr>
        <xdr:cNvPr id="354" name="直線コネクタ 353"/>
        <xdr:cNvCxnSpPr/>
      </xdr:nvCxnSpPr>
      <xdr:spPr>
        <a:xfrm flipV="1">
          <a:off x="7861300" y="10066707"/>
          <a:ext cx="8890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141704</xdr:rowOff>
    </xdr:from>
    <xdr:to>
      <xdr:col>11</xdr:col>
      <xdr:colOff>307975</xdr:colOff>
      <xdr:row>58</xdr:row>
      <xdr:rowOff>152329</xdr:rowOff>
    </xdr:to>
    <xdr:cxnSp macro="">
      <xdr:nvCxnSpPr>
        <xdr:cNvPr id="357" name="直線コネクタ 356"/>
        <xdr:cNvCxnSpPr/>
      </xdr:nvCxnSpPr>
      <xdr:spPr>
        <a:xfrm flipV="1">
          <a:off x="6972300" y="10085804"/>
          <a:ext cx="889000" cy="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80823</xdr:rowOff>
    </xdr:from>
    <xdr:to>
      <xdr:col>15</xdr:col>
      <xdr:colOff>231775</xdr:colOff>
      <xdr:row>59</xdr:row>
      <xdr:rowOff>10973</xdr:rowOff>
    </xdr:to>
    <xdr:sp macro="" textlink="">
      <xdr:nvSpPr>
        <xdr:cNvPr id="367" name="円/楕円 366"/>
        <xdr:cNvSpPr/>
      </xdr:nvSpPr>
      <xdr:spPr>
        <a:xfrm>
          <a:off x="10426700" y="100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26374</xdr:rowOff>
    </xdr:from>
    <xdr:ext cx="534377" cy="259045"/>
    <xdr:sp macro="" textlink="">
      <xdr:nvSpPr>
        <xdr:cNvPr id="368" name="普通建設事業費該当値テキスト"/>
        <xdr:cNvSpPr txBox="1"/>
      </xdr:nvSpPr>
      <xdr:spPr>
        <a:xfrm>
          <a:off x="10528300" y="99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51483</xdr:rowOff>
    </xdr:from>
    <xdr:to>
      <xdr:col>14</xdr:col>
      <xdr:colOff>79375</xdr:colOff>
      <xdr:row>58</xdr:row>
      <xdr:rowOff>153083</xdr:rowOff>
    </xdr:to>
    <xdr:sp macro="" textlink="">
      <xdr:nvSpPr>
        <xdr:cNvPr id="369" name="円/楕円 368"/>
        <xdr:cNvSpPr/>
      </xdr:nvSpPr>
      <xdr:spPr>
        <a:xfrm>
          <a:off x="9588500" y="99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169610</xdr:rowOff>
    </xdr:from>
    <xdr:ext cx="534377" cy="259045"/>
    <xdr:sp macro="" textlink="">
      <xdr:nvSpPr>
        <xdr:cNvPr id="370" name="テキスト ボックス 369"/>
        <xdr:cNvSpPr txBox="1"/>
      </xdr:nvSpPr>
      <xdr:spPr>
        <a:xfrm>
          <a:off x="9372111" y="977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71807</xdr:rowOff>
    </xdr:from>
    <xdr:to>
      <xdr:col>12</xdr:col>
      <xdr:colOff>561975</xdr:colOff>
      <xdr:row>59</xdr:row>
      <xdr:rowOff>1957</xdr:rowOff>
    </xdr:to>
    <xdr:sp macro="" textlink="">
      <xdr:nvSpPr>
        <xdr:cNvPr id="371" name="円/楕円 370"/>
        <xdr:cNvSpPr/>
      </xdr:nvSpPr>
      <xdr:spPr>
        <a:xfrm>
          <a:off x="8699500" y="1001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18484</xdr:rowOff>
    </xdr:from>
    <xdr:ext cx="534377" cy="259045"/>
    <xdr:sp macro="" textlink="">
      <xdr:nvSpPr>
        <xdr:cNvPr id="372" name="テキスト ボックス 371"/>
        <xdr:cNvSpPr txBox="1"/>
      </xdr:nvSpPr>
      <xdr:spPr>
        <a:xfrm>
          <a:off x="8483111" y="979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90904</xdr:rowOff>
    </xdr:from>
    <xdr:to>
      <xdr:col>11</xdr:col>
      <xdr:colOff>358775</xdr:colOff>
      <xdr:row>59</xdr:row>
      <xdr:rowOff>21054</xdr:rowOff>
    </xdr:to>
    <xdr:sp macro="" textlink="">
      <xdr:nvSpPr>
        <xdr:cNvPr id="373" name="円/楕円 372"/>
        <xdr:cNvSpPr/>
      </xdr:nvSpPr>
      <xdr:spPr>
        <a:xfrm>
          <a:off x="7810500" y="100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37581</xdr:rowOff>
    </xdr:from>
    <xdr:ext cx="534377" cy="259045"/>
    <xdr:sp macro="" textlink="">
      <xdr:nvSpPr>
        <xdr:cNvPr id="374" name="テキスト ボックス 373"/>
        <xdr:cNvSpPr txBox="1"/>
      </xdr:nvSpPr>
      <xdr:spPr>
        <a:xfrm>
          <a:off x="7594111" y="981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58,422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101529</xdr:rowOff>
    </xdr:from>
    <xdr:to>
      <xdr:col>10</xdr:col>
      <xdr:colOff>155575</xdr:colOff>
      <xdr:row>59</xdr:row>
      <xdr:rowOff>31679</xdr:rowOff>
    </xdr:to>
    <xdr:sp macro="" textlink="">
      <xdr:nvSpPr>
        <xdr:cNvPr id="375" name="円/楕円 374"/>
        <xdr:cNvSpPr/>
      </xdr:nvSpPr>
      <xdr:spPr>
        <a:xfrm>
          <a:off x="6921500" y="100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48206</xdr:rowOff>
    </xdr:from>
    <xdr:ext cx="534377" cy="259045"/>
    <xdr:sp macro="" textlink="">
      <xdr:nvSpPr>
        <xdr:cNvPr id="376" name="テキスト ボックス 375"/>
        <xdr:cNvSpPr txBox="1"/>
      </xdr:nvSpPr>
      <xdr:spPr>
        <a:xfrm>
          <a:off x="6705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113433</xdr:rowOff>
    </xdr:from>
    <xdr:to>
      <xdr:col>15</xdr:col>
      <xdr:colOff>180975</xdr:colOff>
      <xdr:row>78</xdr:row>
      <xdr:rowOff>169968</xdr:rowOff>
    </xdr:to>
    <xdr:cxnSp macro="">
      <xdr:nvCxnSpPr>
        <xdr:cNvPr id="405" name="直線コネクタ 404"/>
        <xdr:cNvCxnSpPr/>
      </xdr:nvCxnSpPr>
      <xdr:spPr>
        <a:xfrm>
          <a:off x="9639300" y="13486533"/>
          <a:ext cx="838200" cy="5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32980</xdr:rowOff>
    </xdr:from>
    <xdr:ext cx="534377" cy="259045"/>
    <xdr:sp macro="" textlink="">
      <xdr:nvSpPr>
        <xdr:cNvPr id="409" name="テキスト ボックス 408"/>
        <xdr:cNvSpPr txBox="1"/>
      </xdr:nvSpPr>
      <xdr:spPr>
        <a:xfrm>
          <a:off x="9372111" y="135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119168</xdr:rowOff>
    </xdr:from>
    <xdr:to>
      <xdr:col>15</xdr:col>
      <xdr:colOff>231775</xdr:colOff>
      <xdr:row>79</xdr:row>
      <xdr:rowOff>49318</xdr:rowOff>
    </xdr:to>
    <xdr:sp macro="" textlink="">
      <xdr:nvSpPr>
        <xdr:cNvPr id="415" name="円/楕円 414"/>
        <xdr:cNvSpPr/>
      </xdr:nvSpPr>
      <xdr:spPr>
        <a:xfrm>
          <a:off x="10426700" y="134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54719</xdr:rowOff>
    </xdr:from>
    <xdr:ext cx="534377" cy="259045"/>
    <xdr:sp macro="" textlink="">
      <xdr:nvSpPr>
        <xdr:cNvPr id="416" name="普通建設事業費 （ うち新規整備　）該当値テキスト"/>
        <xdr:cNvSpPr txBox="1"/>
      </xdr:nvSpPr>
      <xdr:spPr>
        <a:xfrm>
          <a:off x="10528300" y="134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24,111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62633</xdr:rowOff>
    </xdr:from>
    <xdr:to>
      <xdr:col>14</xdr:col>
      <xdr:colOff>79375</xdr:colOff>
      <xdr:row>78</xdr:row>
      <xdr:rowOff>164233</xdr:rowOff>
    </xdr:to>
    <xdr:sp macro="" textlink="">
      <xdr:nvSpPr>
        <xdr:cNvPr id="417" name="円/楕円 416"/>
        <xdr:cNvSpPr/>
      </xdr:nvSpPr>
      <xdr:spPr>
        <a:xfrm>
          <a:off x="9588500" y="134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9310</xdr:rowOff>
    </xdr:from>
    <xdr:ext cx="534377" cy="259045"/>
    <xdr:sp macro="" textlink="">
      <xdr:nvSpPr>
        <xdr:cNvPr id="418" name="テキスト ボックス 417"/>
        <xdr:cNvSpPr txBox="1"/>
      </xdr:nvSpPr>
      <xdr:spPr>
        <a:xfrm>
          <a:off x="9372111" y="1321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44686</xdr:rowOff>
    </xdr:from>
    <xdr:to>
      <xdr:col>15</xdr:col>
      <xdr:colOff>180975</xdr:colOff>
      <xdr:row>98</xdr:row>
      <xdr:rowOff>130922</xdr:rowOff>
    </xdr:to>
    <xdr:cxnSp macro="">
      <xdr:nvCxnSpPr>
        <xdr:cNvPr id="447" name="直線コネクタ 446"/>
        <xdr:cNvCxnSpPr/>
      </xdr:nvCxnSpPr>
      <xdr:spPr>
        <a:xfrm flipV="1">
          <a:off x="9639300" y="16846786"/>
          <a:ext cx="838200" cy="8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86752</xdr:rowOff>
    </xdr:from>
    <xdr:ext cx="534377" cy="259045"/>
    <xdr:sp macro="" textlink="">
      <xdr:nvSpPr>
        <xdr:cNvPr id="451" name="テキスト ボックス 450"/>
        <xdr:cNvSpPr txBox="1"/>
      </xdr:nvSpPr>
      <xdr:spPr>
        <a:xfrm>
          <a:off x="9372111" y="1654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165336</xdr:rowOff>
    </xdr:from>
    <xdr:to>
      <xdr:col>15</xdr:col>
      <xdr:colOff>231775</xdr:colOff>
      <xdr:row>98</xdr:row>
      <xdr:rowOff>95486</xdr:rowOff>
    </xdr:to>
    <xdr:sp macro="" textlink="">
      <xdr:nvSpPr>
        <xdr:cNvPr id="457" name="円/楕円 456"/>
        <xdr:cNvSpPr/>
      </xdr:nvSpPr>
      <xdr:spPr>
        <a:xfrm>
          <a:off x="10426700" y="167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143763</xdr:rowOff>
    </xdr:from>
    <xdr:ext cx="534377" cy="259045"/>
    <xdr:sp macro="" textlink="">
      <xdr:nvSpPr>
        <xdr:cNvPr id="458" name="普通建設事業費 （ うち更新整備　）該当値テキスト"/>
        <xdr:cNvSpPr txBox="1"/>
      </xdr:nvSpPr>
      <xdr:spPr>
        <a:xfrm>
          <a:off x="10528300" y="167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80122</xdr:rowOff>
    </xdr:from>
    <xdr:to>
      <xdr:col>14</xdr:col>
      <xdr:colOff>79375</xdr:colOff>
      <xdr:row>99</xdr:row>
      <xdr:rowOff>10272</xdr:rowOff>
    </xdr:to>
    <xdr:sp macro="" textlink="">
      <xdr:nvSpPr>
        <xdr:cNvPr id="459" name="円/楕円 458"/>
        <xdr:cNvSpPr/>
      </xdr:nvSpPr>
      <xdr:spPr>
        <a:xfrm>
          <a:off x="9588500" y="168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1399</xdr:rowOff>
    </xdr:from>
    <xdr:ext cx="534377" cy="259045"/>
    <xdr:sp macro="" textlink="">
      <xdr:nvSpPr>
        <xdr:cNvPr id="460" name="テキスト ボックス 459"/>
        <xdr:cNvSpPr txBox="1"/>
      </xdr:nvSpPr>
      <xdr:spPr>
        <a:xfrm>
          <a:off x="9372111" y="169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123030</xdr:rowOff>
    </xdr:from>
    <xdr:to>
      <xdr:col>23</xdr:col>
      <xdr:colOff>517525</xdr:colOff>
      <xdr:row>38</xdr:row>
      <xdr:rowOff>133683</xdr:rowOff>
    </xdr:to>
    <xdr:cxnSp macro="">
      <xdr:nvCxnSpPr>
        <xdr:cNvPr id="487" name="直線コネクタ 486"/>
        <xdr:cNvCxnSpPr/>
      </xdr:nvCxnSpPr>
      <xdr:spPr>
        <a:xfrm flipV="1">
          <a:off x="15481300" y="6638130"/>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133683</xdr:rowOff>
    </xdr:from>
    <xdr:to>
      <xdr:col>22</xdr:col>
      <xdr:colOff>365125</xdr:colOff>
      <xdr:row>38</xdr:row>
      <xdr:rowOff>139553</xdr:rowOff>
    </xdr:to>
    <xdr:cxnSp macro="">
      <xdr:nvCxnSpPr>
        <xdr:cNvPr id="490" name="直線コネクタ 489"/>
        <xdr:cNvCxnSpPr/>
      </xdr:nvCxnSpPr>
      <xdr:spPr>
        <a:xfrm flipV="1">
          <a:off x="14592300" y="6648783"/>
          <a:ext cx="889000" cy="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132193</xdr:rowOff>
    </xdr:from>
    <xdr:to>
      <xdr:col>21</xdr:col>
      <xdr:colOff>161925</xdr:colOff>
      <xdr:row>38</xdr:row>
      <xdr:rowOff>139553</xdr:rowOff>
    </xdr:to>
    <xdr:cxnSp macro="">
      <xdr:nvCxnSpPr>
        <xdr:cNvPr id="493" name="直線コネクタ 492"/>
        <xdr:cNvCxnSpPr/>
      </xdr:nvCxnSpPr>
      <xdr:spPr>
        <a:xfrm>
          <a:off x="13703300" y="6647293"/>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130748</xdr:rowOff>
    </xdr:from>
    <xdr:to>
      <xdr:col>19</xdr:col>
      <xdr:colOff>644525</xdr:colOff>
      <xdr:row>38</xdr:row>
      <xdr:rowOff>132193</xdr:rowOff>
    </xdr:to>
    <xdr:cxnSp macro="">
      <xdr:nvCxnSpPr>
        <xdr:cNvPr id="496" name="直線コネクタ 495"/>
        <xdr:cNvCxnSpPr/>
      </xdr:nvCxnSpPr>
      <xdr:spPr>
        <a:xfrm>
          <a:off x="12814300" y="6645848"/>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72230</xdr:rowOff>
    </xdr:from>
    <xdr:to>
      <xdr:col>23</xdr:col>
      <xdr:colOff>568325</xdr:colOff>
      <xdr:row>39</xdr:row>
      <xdr:rowOff>2380</xdr:rowOff>
    </xdr:to>
    <xdr:sp macro="" textlink="">
      <xdr:nvSpPr>
        <xdr:cNvPr id="506" name="円/楕円 505"/>
        <xdr:cNvSpPr/>
      </xdr:nvSpPr>
      <xdr:spPr>
        <a:xfrm>
          <a:off x="16268700" y="65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469744" cy="259045"/>
    <xdr:sp macro="" textlink="">
      <xdr:nvSpPr>
        <xdr:cNvPr id="507" name="災害復旧事業費該当値テキスト"/>
        <xdr:cNvSpPr txBox="1"/>
      </xdr:nvSpPr>
      <xdr:spPr>
        <a:xfrm>
          <a:off x="16370300" y="652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82883</xdr:rowOff>
    </xdr:from>
    <xdr:to>
      <xdr:col>22</xdr:col>
      <xdr:colOff>415925</xdr:colOff>
      <xdr:row>39</xdr:row>
      <xdr:rowOff>13033</xdr:rowOff>
    </xdr:to>
    <xdr:sp macro="" textlink="">
      <xdr:nvSpPr>
        <xdr:cNvPr id="508" name="円/楕円 507"/>
        <xdr:cNvSpPr/>
      </xdr:nvSpPr>
      <xdr:spPr>
        <a:xfrm>
          <a:off x="15430500" y="659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4160</xdr:rowOff>
    </xdr:from>
    <xdr:ext cx="378565" cy="259045"/>
    <xdr:sp macro="" textlink="">
      <xdr:nvSpPr>
        <xdr:cNvPr id="509" name="テキスト ボックス 508"/>
        <xdr:cNvSpPr txBox="1"/>
      </xdr:nvSpPr>
      <xdr:spPr>
        <a:xfrm>
          <a:off x="15292017" y="669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88753</xdr:rowOff>
    </xdr:from>
    <xdr:to>
      <xdr:col>21</xdr:col>
      <xdr:colOff>212725</xdr:colOff>
      <xdr:row>39</xdr:row>
      <xdr:rowOff>18903</xdr:rowOff>
    </xdr:to>
    <xdr:sp macro="" textlink="">
      <xdr:nvSpPr>
        <xdr:cNvPr id="510" name="円/楕円 509"/>
        <xdr:cNvSpPr/>
      </xdr:nvSpPr>
      <xdr:spPr>
        <a:xfrm>
          <a:off x="14541500" y="66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10030</xdr:rowOff>
    </xdr:from>
    <xdr:ext cx="313932" cy="259045"/>
    <xdr:sp macro="" textlink="">
      <xdr:nvSpPr>
        <xdr:cNvPr id="511" name="テキスト ボックス 510"/>
        <xdr:cNvSpPr txBox="1"/>
      </xdr:nvSpPr>
      <xdr:spPr>
        <a:xfrm>
          <a:off x="14435333" y="669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81393</xdr:rowOff>
    </xdr:from>
    <xdr:to>
      <xdr:col>20</xdr:col>
      <xdr:colOff>9525</xdr:colOff>
      <xdr:row>39</xdr:row>
      <xdr:rowOff>11543</xdr:rowOff>
    </xdr:to>
    <xdr:sp macro="" textlink="">
      <xdr:nvSpPr>
        <xdr:cNvPr id="512" name="円/楕円 511"/>
        <xdr:cNvSpPr/>
      </xdr:nvSpPr>
      <xdr:spPr>
        <a:xfrm>
          <a:off x="13652500" y="65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2670</xdr:rowOff>
    </xdr:from>
    <xdr:ext cx="378565" cy="259045"/>
    <xdr:sp macro="" textlink="">
      <xdr:nvSpPr>
        <xdr:cNvPr id="513" name="テキスト ボックス 512"/>
        <xdr:cNvSpPr txBox="1"/>
      </xdr:nvSpPr>
      <xdr:spPr>
        <a:xfrm>
          <a:off x="13514017" y="6689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79948</xdr:rowOff>
    </xdr:from>
    <xdr:to>
      <xdr:col>18</xdr:col>
      <xdr:colOff>492125</xdr:colOff>
      <xdr:row>39</xdr:row>
      <xdr:rowOff>10098</xdr:rowOff>
    </xdr:to>
    <xdr:sp macro="" textlink="">
      <xdr:nvSpPr>
        <xdr:cNvPr id="514" name="円/楕円 513"/>
        <xdr:cNvSpPr/>
      </xdr:nvSpPr>
      <xdr:spPr>
        <a:xfrm>
          <a:off x="12763500" y="65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1225</xdr:rowOff>
    </xdr:from>
    <xdr:ext cx="378565" cy="259045"/>
    <xdr:sp macro="" textlink="">
      <xdr:nvSpPr>
        <xdr:cNvPr id="515" name="テキスト ボックス 514"/>
        <xdr:cNvSpPr txBox="1"/>
      </xdr:nvSpPr>
      <xdr:spPr>
        <a:xfrm>
          <a:off x="12625017" y="6687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88608</xdr:rowOff>
    </xdr:from>
    <xdr:to>
      <xdr:col>23</xdr:col>
      <xdr:colOff>517525</xdr:colOff>
      <xdr:row>75</xdr:row>
      <xdr:rowOff>102984</xdr:rowOff>
    </xdr:to>
    <xdr:cxnSp macro="">
      <xdr:nvCxnSpPr>
        <xdr:cNvPr id="593" name="直線コネクタ 592"/>
        <xdr:cNvCxnSpPr/>
      </xdr:nvCxnSpPr>
      <xdr:spPr>
        <a:xfrm>
          <a:off x="15481300" y="12947358"/>
          <a:ext cx="8382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42278</xdr:rowOff>
    </xdr:from>
    <xdr:to>
      <xdr:col>22</xdr:col>
      <xdr:colOff>365125</xdr:colOff>
      <xdr:row>75</xdr:row>
      <xdr:rowOff>88608</xdr:rowOff>
    </xdr:to>
    <xdr:cxnSp macro="">
      <xdr:nvCxnSpPr>
        <xdr:cNvPr id="596" name="直線コネクタ 595"/>
        <xdr:cNvCxnSpPr/>
      </xdr:nvCxnSpPr>
      <xdr:spPr>
        <a:xfrm>
          <a:off x="14592300" y="12901028"/>
          <a:ext cx="8890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42278</xdr:rowOff>
    </xdr:from>
    <xdr:to>
      <xdr:col>21</xdr:col>
      <xdr:colOff>161925</xdr:colOff>
      <xdr:row>75</xdr:row>
      <xdr:rowOff>106591</xdr:rowOff>
    </xdr:to>
    <xdr:cxnSp macro="">
      <xdr:nvCxnSpPr>
        <xdr:cNvPr id="599" name="直線コネクタ 598"/>
        <xdr:cNvCxnSpPr/>
      </xdr:nvCxnSpPr>
      <xdr:spPr>
        <a:xfrm flipV="1">
          <a:off x="13703300" y="1290102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55004</xdr:rowOff>
    </xdr:from>
    <xdr:to>
      <xdr:col>19</xdr:col>
      <xdr:colOff>644525</xdr:colOff>
      <xdr:row>75</xdr:row>
      <xdr:rowOff>106591</xdr:rowOff>
    </xdr:to>
    <xdr:cxnSp macro="">
      <xdr:nvCxnSpPr>
        <xdr:cNvPr id="602" name="直線コネクタ 601"/>
        <xdr:cNvCxnSpPr/>
      </xdr:nvCxnSpPr>
      <xdr:spPr>
        <a:xfrm>
          <a:off x="12814300" y="12913754"/>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52184</xdr:rowOff>
    </xdr:from>
    <xdr:to>
      <xdr:col>23</xdr:col>
      <xdr:colOff>568325</xdr:colOff>
      <xdr:row>75</xdr:row>
      <xdr:rowOff>153784</xdr:rowOff>
    </xdr:to>
    <xdr:sp macro="" textlink="">
      <xdr:nvSpPr>
        <xdr:cNvPr id="612" name="円/楕円 611"/>
        <xdr:cNvSpPr/>
      </xdr:nvSpPr>
      <xdr:spPr>
        <a:xfrm>
          <a:off x="16268700" y="129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30611</xdr:rowOff>
    </xdr:from>
    <xdr:ext cx="534377" cy="259045"/>
    <xdr:sp macro="" textlink="">
      <xdr:nvSpPr>
        <xdr:cNvPr id="613" name="公債費該当値テキスト"/>
        <xdr:cNvSpPr txBox="1"/>
      </xdr:nvSpPr>
      <xdr:spPr>
        <a:xfrm>
          <a:off x="16370300" y="128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37808</xdr:rowOff>
    </xdr:from>
    <xdr:to>
      <xdr:col>22</xdr:col>
      <xdr:colOff>415925</xdr:colOff>
      <xdr:row>75</xdr:row>
      <xdr:rowOff>139408</xdr:rowOff>
    </xdr:to>
    <xdr:sp macro="" textlink="">
      <xdr:nvSpPr>
        <xdr:cNvPr id="614" name="円/楕円 613"/>
        <xdr:cNvSpPr/>
      </xdr:nvSpPr>
      <xdr:spPr>
        <a:xfrm>
          <a:off x="15430500" y="128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155935</xdr:rowOff>
    </xdr:from>
    <xdr:ext cx="534377" cy="259045"/>
    <xdr:sp macro="" textlink="">
      <xdr:nvSpPr>
        <xdr:cNvPr id="615" name="テキスト ボックス 614"/>
        <xdr:cNvSpPr txBox="1"/>
      </xdr:nvSpPr>
      <xdr:spPr>
        <a:xfrm>
          <a:off x="15214111" y="126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162928</xdr:rowOff>
    </xdr:from>
    <xdr:to>
      <xdr:col>21</xdr:col>
      <xdr:colOff>212725</xdr:colOff>
      <xdr:row>75</xdr:row>
      <xdr:rowOff>93078</xdr:rowOff>
    </xdr:to>
    <xdr:sp macro="" textlink="">
      <xdr:nvSpPr>
        <xdr:cNvPr id="616" name="円/楕円 615"/>
        <xdr:cNvSpPr/>
      </xdr:nvSpPr>
      <xdr:spPr>
        <a:xfrm>
          <a:off x="14541500" y="128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109605</xdr:rowOff>
    </xdr:from>
    <xdr:ext cx="534377" cy="259045"/>
    <xdr:sp macro="" textlink="">
      <xdr:nvSpPr>
        <xdr:cNvPr id="617" name="テキスト ボックス 616"/>
        <xdr:cNvSpPr txBox="1"/>
      </xdr:nvSpPr>
      <xdr:spPr>
        <a:xfrm>
          <a:off x="14325111" y="126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55791</xdr:rowOff>
    </xdr:from>
    <xdr:to>
      <xdr:col>20</xdr:col>
      <xdr:colOff>9525</xdr:colOff>
      <xdr:row>75</xdr:row>
      <xdr:rowOff>157392</xdr:rowOff>
    </xdr:to>
    <xdr:sp macro="" textlink="">
      <xdr:nvSpPr>
        <xdr:cNvPr id="618" name="円/楕円 617"/>
        <xdr:cNvSpPr/>
      </xdr:nvSpPr>
      <xdr:spPr>
        <a:xfrm>
          <a:off x="13652500" y="12914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2468</xdr:rowOff>
    </xdr:from>
    <xdr:ext cx="534377" cy="259045"/>
    <xdr:sp macro="" textlink="">
      <xdr:nvSpPr>
        <xdr:cNvPr id="619" name="テキスト ボックス 618"/>
        <xdr:cNvSpPr txBox="1"/>
      </xdr:nvSpPr>
      <xdr:spPr>
        <a:xfrm>
          <a:off x="13436111" y="126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4204</xdr:rowOff>
    </xdr:from>
    <xdr:to>
      <xdr:col>18</xdr:col>
      <xdr:colOff>492125</xdr:colOff>
      <xdr:row>75</xdr:row>
      <xdr:rowOff>105804</xdr:rowOff>
    </xdr:to>
    <xdr:sp macro="" textlink="">
      <xdr:nvSpPr>
        <xdr:cNvPr id="620" name="円/楕円 619"/>
        <xdr:cNvSpPr/>
      </xdr:nvSpPr>
      <xdr:spPr>
        <a:xfrm>
          <a:off x="12763500" y="128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122331</xdr:rowOff>
    </xdr:from>
    <xdr:ext cx="534377" cy="259045"/>
    <xdr:sp macro="" textlink="">
      <xdr:nvSpPr>
        <xdr:cNvPr id="621" name="テキスト ボックス 620"/>
        <xdr:cNvSpPr txBox="1"/>
      </xdr:nvSpPr>
      <xdr:spPr>
        <a:xfrm>
          <a:off x="12547111" y="1263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163669</xdr:rowOff>
    </xdr:from>
    <xdr:to>
      <xdr:col>23</xdr:col>
      <xdr:colOff>517525</xdr:colOff>
      <xdr:row>99</xdr:row>
      <xdr:rowOff>11292</xdr:rowOff>
    </xdr:to>
    <xdr:cxnSp macro="">
      <xdr:nvCxnSpPr>
        <xdr:cNvPr id="650" name="直線コネクタ 649"/>
        <xdr:cNvCxnSpPr/>
      </xdr:nvCxnSpPr>
      <xdr:spPr>
        <a:xfrm>
          <a:off x="15481300" y="16965769"/>
          <a:ext cx="838200" cy="1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149960</xdr:rowOff>
    </xdr:from>
    <xdr:to>
      <xdr:col>22</xdr:col>
      <xdr:colOff>365125</xdr:colOff>
      <xdr:row>98</xdr:row>
      <xdr:rowOff>163669</xdr:rowOff>
    </xdr:to>
    <xdr:cxnSp macro="">
      <xdr:nvCxnSpPr>
        <xdr:cNvPr id="653" name="直線コネクタ 652"/>
        <xdr:cNvCxnSpPr/>
      </xdr:nvCxnSpPr>
      <xdr:spPr>
        <a:xfrm>
          <a:off x="14592300" y="16952060"/>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143914</xdr:rowOff>
    </xdr:from>
    <xdr:to>
      <xdr:col>21</xdr:col>
      <xdr:colOff>161925</xdr:colOff>
      <xdr:row>98</xdr:row>
      <xdr:rowOff>149960</xdr:rowOff>
    </xdr:to>
    <xdr:cxnSp macro="">
      <xdr:nvCxnSpPr>
        <xdr:cNvPr id="656" name="直線コネクタ 655"/>
        <xdr:cNvCxnSpPr/>
      </xdr:nvCxnSpPr>
      <xdr:spPr>
        <a:xfrm>
          <a:off x="13703300" y="16946014"/>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143914</xdr:rowOff>
    </xdr:from>
    <xdr:to>
      <xdr:col>19</xdr:col>
      <xdr:colOff>644525</xdr:colOff>
      <xdr:row>98</xdr:row>
      <xdr:rowOff>156491</xdr:rowOff>
    </xdr:to>
    <xdr:cxnSp macro="">
      <xdr:nvCxnSpPr>
        <xdr:cNvPr id="659" name="直線コネクタ 658"/>
        <xdr:cNvCxnSpPr/>
      </xdr:nvCxnSpPr>
      <xdr:spPr>
        <a:xfrm flipV="1">
          <a:off x="12814300" y="16946014"/>
          <a:ext cx="889000" cy="1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131942</xdr:rowOff>
    </xdr:from>
    <xdr:to>
      <xdr:col>23</xdr:col>
      <xdr:colOff>568325</xdr:colOff>
      <xdr:row>99</xdr:row>
      <xdr:rowOff>62092</xdr:rowOff>
    </xdr:to>
    <xdr:sp macro="" textlink="">
      <xdr:nvSpPr>
        <xdr:cNvPr id="669" name="円/楕円 668"/>
        <xdr:cNvSpPr/>
      </xdr:nvSpPr>
      <xdr:spPr>
        <a:xfrm>
          <a:off x="16268700" y="169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57818</xdr:rowOff>
    </xdr:from>
    <xdr:ext cx="469744" cy="259045"/>
    <xdr:sp macro="" textlink="">
      <xdr:nvSpPr>
        <xdr:cNvPr id="670" name="積立金該当値テキスト"/>
        <xdr:cNvSpPr txBox="1"/>
      </xdr:nvSpPr>
      <xdr:spPr>
        <a:xfrm>
          <a:off x="16370300" y="168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112869</xdr:rowOff>
    </xdr:from>
    <xdr:to>
      <xdr:col>22</xdr:col>
      <xdr:colOff>415925</xdr:colOff>
      <xdr:row>99</xdr:row>
      <xdr:rowOff>43019</xdr:rowOff>
    </xdr:to>
    <xdr:sp macro="" textlink="">
      <xdr:nvSpPr>
        <xdr:cNvPr id="671" name="円/楕円 670"/>
        <xdr:cNvSpPr/>
      </xdr:nvSpPr>
      <xdr:spPr>
        <a:xfrm>
          <a:off x="15430500" y="169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34146</xdr:rowOff>
    </xdr:from>
    <xdr:ext cx="534377" cy="259045"/>
    <xdr:sp macro="" textlink="">
      <xdr:nvSpPr>
        <xdr:cNvPr id="672" name="テキスト ボックス 671"/>
        <xdr:cNvSpPr txBox="1"/>
      </xdr:nvSpPr>
      <xdr:spPr>
        <a:xfrm>
          <a:off x="15214111" y="170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99160</xdr:rowOff>
    </xdr:from>
    <xdr:to>
      <xdr:col>21</xdr:col>
      <xdr:colOff>212725</xdr:colOff>
      <xdr:row>99</xdr:row>
      <xdr:rowOff>29310</xdr:rowOff>
    </xdr:to>
    <xdr:sp macro="" textlink="">
      <xdr:nvSpPr>
        <xdr:cNvPr id="673" name="円/楕円 672"/>
        <xdr:cNvSpPr/>
      </xdr:nvSpPr>
      <xdr:spPr>
        <a:xfrm>
          <a:off x="14541500" y="169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20437</xdr:rowOff>
    </xdr:from>
    <xdr:ext cx="534377" cy="259045"/>
    <xdr:sp macro="" textlink="">
      <xdr:nvSpPr>
        <xdr:cNvPr id="674" name="テキスト ボックス 673"/>
        <xdr:cNvSpPr txBox="1"/>
      </xdr:nvSpPr>
      <xdr:spPr>
        <a:xfrm>
          <a:off x="14325111" y="169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93114</xdr:rowOff>
    </xdr:from>
    <xdr:to>
      <xdr:col>20</xdr:col>
      <xdr:colOff>9525</xdr:colOff>
      <xdr:row>99</xdr:row>
      <xdr:rowOff>23264</xdr:rowOff>
    </xdr:to>
    <xdr:sp macro="" textlink="">
      <xdr:nvSpPr>
        <xdr:cNvPr id="675" name="円/楕円 674"/>
        <xdr:cNvSpPr/>
      </xdr:nvSpPr>
      <xdr:spPr>
        <a:xfrm>
          <a:off x="13652500" y="168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14391</xdr:rowOff>
    </xdr:from>
    <xdr:ext cx="534377" cy="259045"/>
    <xdr:sp macro="" textlink="">
      <xdr:nvSpPr>
        <xdr:cNvPr id="676" name="テキスト ボックス 675"/>
        <xdr:cNvSpPr txBox="1"/>
      </xdr:nvSpPr>
      <xdr:spPr>
        <a:xfrm>
          <a:off x="13436111" y="169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105691</xdr:rowOff>
    </xdr:from>
    <xdr:to>
      <xdr:col>18</xdr:col>
      <xdr:colOff>492125</xdr:colOff>
      <xdr:row>99</xdr:row>
      <xdr:rowOff>35841</xdr:rowOff>
    </xdr:to>
    <xdr:sp macro="" textlink="">
      <xdr:nvSpPr>
        <xdr:cNvPr id="677" name="円/楕円 676"/>
        <xdr:cNvSpPr/>
      </xdr:nvSpPr>
      <xdr:spPr>
        <a:xfrm>
          <a:off x="12763500" y="169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26968</xdr:rowOff>
    </xdr:from>
    <xdr:ext cx="534377" cy="259045"/>
    <xdr:sp macro="" textlink="">
      <xdr:nvSpPr>
        <xdr:cNvPr id="678" name="テキスト ボックス 677"/>
        <xdr:cNvSpPr txBox="1"/>
      </xdr:nvSpPr>
      <xdr:spPr>
        <a:xfrm>
          <a:off x="12547111" y="170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03" name="直線コネクタ 70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06" name="直線コネクタ 70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25343</xdr:rowOff>
    </xdr:from>
    <xdr:to>
      <xdr:col>29</xdr:col>
      <xdr:colOff>517525</xdr:colOff>
      <xdr:row>38</xdr:row>
      <xdr:rowOff>25400</xdr:rowOff>
    </xdr:to>
    <xdr:cxnSp macro="">
      <xdr:nvCxnSpPr>
        <xdr:cNvPr id="709" name="直線コネクタ 708"/>
        <xdr:cNvCxnSpPr/>
      </xdr:nvCxnSpPr>
      <xdr:spPr>
        <a:xfrm>
          <a:off x="19545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25343</xdr:rowOff>
    </xdr:from>
    <xdr:to>
      <xdr:col>28</xdr:col>
      <xdr:colOff>314325</xdr:colOff>
      <xdr:row>38</xdr:row>
      <xdr:rowOff>25400</xdr:rowOff>
    </xdr:to>
    <xdr:cxnSp macro="">
      <xdr:nvCxnSpPr>
        <xdr:cNvPr id="712" name="直線コネクタ 711"/>
        <xdr:cNvCxnSpPr/>
      </xdr:nvCxnSpPr>
      <xdr:spPr>
        <a:xfrm flipV="1">
          <a:off x="18656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8088</xdr:rowOff>
    </xdr:from>
    <xdr:ext cx="469744" cy="259045"/>
    <xdr:sp macro="" textlink="">
      <xdr:nvSpPr>
        <xdr:cNvPr id="714" name="テキスト ボックス 713"/>
        <xdr:cNvSpPr txBox="1"/>
      </xdr:nvSpPr>
      <xdr:spPr>
        <a:xfrm>
          <a:off x="19310427" y="618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11403</xdr:rowOff>
    </xdr:from>
    <xdr:ext cx="469744" cy="259045"/>
    <xdr:sp macro="" textlink="">
      <xdr:nvSpPr>
        <xdr:cNvPr id="716" name="テキスト ボックス 715"/>
        <xdr:cNvSpPr txBox="1"/>
      </xdr:nvSpPr>
      <xdr:spPr>
        <a:xfrm>
          <a:off x="18421427" y="61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2" name="円/楕円 72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2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24" name="円/楕円 72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25" name="テキスト ボックス 724"/>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26" name="円/楕円 72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7" name="テキスト ボックス 72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145993</xdr:rowOff>
    </xdr:from>
    <xdr:to>
      <xdr:col>28</xdr:col>
      <xdr:colOff>365125</xdr:colOff>
      <xdr:row>38</xdr:row>
      <xdr:rowOff>76143</xdr:rowOff>
    </xdr:to>
    <xdr:sp macro="" textlink="">
      <xdr:nvSpPr>
        <xdr:cNvPr id="728" name="円/楕円 727"/>
        <xdr:cNvSpPr/>
      </xdr:nvSpPr>
      <xdr:spPr>
        <a:xfrm>
          <a:off x="19494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67270</xdr:rowOff>
    </xdr:from>
    <xdr:ext cx="249299" cy="259045"/>
    <xdr:sp macro="" textlink="">
      <xdr:nvSpPr>
        <xdr:cNvPr id="729" name="テキスト ボックス 728"/>
        <xdr:cNvSpPr txBox="1"/>
      </xdr:nvSpPr>
      <xdr:spPr>
        <a:xfrm>
          <a:off x="19420649"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0" name="円/楕円 72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1" name="テキスト ボックス 73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144729</xdr:rowOff>
    </xdr:from>
    <xdr:to>
      <xdr:col>32</xdr:col>
      <xdr:colOff>187325</xdr:colOff>
      <xdr:row>58</xdr:row>
      <xdr:rowOff>145262</xdr:rowOff>
    </xdr:to>
    <xdr:cxnSp macro="">
      <xdr:nvCxnSpPr>
        <xdr:cNvPr id="760" name="直線コネクタ 759"/>
        <xdr:cNvCxnSpPr/>
      </xdr:nvCxnSpPr>
      <xdr:spPr>
        <a:xfrm flipV="1">
          <a:off x="21323300" y="10088829"/>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145262</xdr:rowOff>
    </xdr:from>
    <xdr:to>
      <xdr:col>31</xdr:col>
      <xdr:colOff>34925</xdr:colOff>
      <xdr:row>58</xdr:row>
      <xdr:rowOff>146024</xdr:rowOff>
    </xdr:to>
    <xdr:cxnSp macro="">
      <xdr:nvCxnSpPr>
        <xdr:cNvPr id="763" name="直線コネクタ 762"/>
        <xdr:cNvCxnSpPr/>
      </xdr:nvCxnSpPr>
      <xdr:spPr>
        <a:xfrm flipV="1">
          <a:off x="20434300" y="1008936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145948</xdr:rowOff>
    </xdr:from>
    <xdr:to>
      <xdr:col>29</xdr:col>
      <xdr:colOff>517525</xdr:colOff>
      <xdr:row>58</xdr:row>
      <xdr:rowOff>146024</xdr:rowOff>
    </xdr:to>
    <xdr:cxnSp macro="">
      <xdr:nvCxnSpPr>
        <xdr:cNvPr id="766" name="直線コネクタ 765"/>
        <xdr:cNvCxnSpPr/>
      </xdr:nvCxnSpPr>
      <xdr:spPr>
        <a:xfrm>
          <a:off x="19545300" y="100900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145948</xdr:rowOff>
    </xdr:from>
    <xdr:to>
      <xdr:col>28</xdr:col>
      <xdr:colOff>314325</xdr:colOff>
      <xdr:row>58</xdr:row>
      <xdr:rowOff>146368</xdr:rowOff>
    </xdr:to>
    <xdr:cxnSp macro="">
      <xdr:nvCxnSpPr>
        <xdr:cNvPr id="769" name="直線コネクタ 768"/>
        <xdr:cNvCxnSpPr/>
      </xdr:nvCxnSpPr>
      <xdr:spPr>
        <a:xfrm flipV="1">
          <a:off x="18656300" y="10090048"/>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93929</xdr:rowOff>
    </xdr:from>
    <xdr:to>
      <xdr:col>32</xdr:col>
      <xdr:colOff>238125</xdr:colOff>
      <xdr:row>59</xdr:row>
      <xdr:rowOff>24079</xdr:rowOff>
    </xdr:to>
    <xdr:sp macro="" textlink="">
      <xdr:nvSpPr>
        <xdr:cNvPr id="779" name="円/楕円 778"/>
        <xdr:cNvSpPr/>
      </xdr:nvSpPr>
      <xdr:spPr>
        <a:xfrm>
          <a:off x="221107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8856</xdr:rowOff>
    </xdr:from>
    <xdr:ext cx="469744" cy="259045"/>
    <xdr:sp macro="" textlink="">
      <xdr:nvSpPr>
        <xdr:cNvPr id="780" name="貸付金該当値テキスト"/>
        <xdr:cNvSpPr txBox="1"/>
      </xdr:nvSpPr>
      <xdr:spPr>
        <a:xfrm>
          <a:off x="22212300" y="99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94462</xdr:rowOff>
    </xdr:from>
    <xdr:to>
      <xdr:col>31</xdr:col>
      <xdr:colOff>85725</xdr:colOff>
      <xdr:row>59</xdr:row>
      <xdr:rowOff>24612</xdr:rowOff>
    </xdr:to>
    <xdr:sp macro="" textlink="">
      <xdr:nvSpPr>
        <xdr:cNvPr id="781" name="円/楕円 780"/>
        <xdr:cNvSpPr/>
      </xdr:nvSpPr>
      <xdr:spPr>
        <a:xfrm>
          <a:off x="21272500" y="1003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15739</xdr:rowOff>
    </xdr:from>
    <xdr:ext cx="469744" cy="259045"/>
    <xdr:sp macro="" textlink="">
      <xdr:nvSpPr>
        <xdr:cNvPr id="782" name="テキスト ボックス 781"/>
        <xdr:cNvSpPr txBox="1"/>
      </xdr:nvSpPr>
      <xdr:spPr>
        <a:xfrm>
          <a:off x="21088427" y="101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95224</xdr:rowOff>
    </xdr:from>
    <xdr:to>
      <xdr:col>29</xdr:col>
      <xdr:colOff>568325</xdr:colOff>
      <xdr:row>59</xdr:row>
      <xdr:rowOff>25374</xdr:rowOff>
    </xdr:to>
    <xdr:sp macro="" textlink="">
      <xdr:nvSpPr>
        <xdr:cNvPr id="783" name="円/楕円 782"/>
        <xdr:cNvSpPr/>
      </xdr:nvSpPr>
      <xdr:spPr>
        <a:xfrm>
          <a:off x="20383500" y="1003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16501</xdr:rowOff>
    </xdr:from>
    <xdr:ext cx="469744" cy="259045"/>
    <xdr:sp macro="" textlink="">
      <xdr:nvSpPr>
        <xdr:cNvPr id="784" name="テキスト ボックス 783"/>
        <xdr:cNvSpPr txBox="1"/>
      </xdr:nvSpPr>
      <xdr:spPr>
        <a:xfrm>
          <a:off x="20199427" y="101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95148</xdr:rowOff>
    </xdr:from>
    <xdr:to>
      <xdr:col>28</xdr:col>
      <xdr:colOff>365125</xdr:colOff>
      <xdr:row>59</xdr:row>
      <xdr:rowOff>25298</xdr:rowOff>
    </xdr:to>
    <xdr:sp macro="" textlink="">
      <xdr:nvSpPr>
        <xdr:cNvPr id="785" name="円/楕円 784"/>
        <xdr:cNvSpPr/>
      </xdr:nvSpPr>
      <xdr:spPr>
        <a:xfrm>
          <a:off x="19494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16425</xdr:rowOff>
    </xdr:from>
    <xdr:ext cx="469744" cy="259045"/>
    <xdr:sp macro="" textlink="">
      <xdr:nvSpPr>
        <xdr:cNvPr id="786" name="テキスト ボックス 785"/>
        <xdr:cNvSpPr txBox="1"/>
      </xdr:nvSpPr>
      <xdr:spPr>
        <a:xfrm>
          <a:off x="19310427" y="1013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95568</xdr:rowOff>
    </xdr:from>
    <xdr:to>
      <xdr:col>27</xdr:col>
      <xdr:colOff>161925</xdr:colOff>
      <xdr:row>59</xdr:row>
      <xdr:rowOff>25718</xdr:rowOff>
    </xdr:to>
    <xdr:sp macro="" textlink="">
      <xdr:nvSpPr>
        <xdr:cNvPr id="787" name="円/楕円 786"/>
        <xdr:cNvSpPr/>
      </xdr:nvSpPr>
      <xdr:spPr>
        <a:xfrm>
          <a:off x="18605500" y="100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16845</xdr:rowOff>
    </xdr:from>
    <xdr:ext cx="469744" cy="259045"/>
    <xdr:sp macro="" textlink="">
      <xdr:nvSpPr>
        <xdr:cNvPr id="788" name="テキスト ボックス 787"/>
        <xdr:cNvSpPr txBox="1"/>
      </xdr:nvSpPr>
      <xdr:spPr>
        <a:xfrm>
          <a:off x="18421427" y="101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42831</xdr:rowOff>
    </xdr:from>
    <xdr:to>
      <xdr:col>32</xdr:col>
      <xdr:colOff>187325</xdr:colOff>
      <xdr:row>76</xdr:row>
      <xdr:rowOff>107753</xdr:rowOff>
    </xdr:to>
    <xdr:cxnSp macro="">
      <xdr:nvCxnSpPr>
        <xdr:cNvPr id="818" name="直線コネクタ 817"/>
        <xdr:cNvCxnSpPr/>
      </xdr:nvCxnSpPr>
      <xdr:spPr>
        <a:xfrm flipV="1">
          <a:off x="21323300" y="12901581"/>
          <a:ext cx="8382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83883</xdr:rowOff>
    </xdr:from>
    <xdr:to>
      <xdr:col>31</xdr:col>
      <xdr:colOff>34925</xdr:colOff>
      <xdr:row>76</xdr:row>
      <xdr:rowOff>107753</xdr:rowOff>
    </xdr:to>
    <xdr:cxnSp macro="">
      <xdr:nvCxnSpPr>
        <xdr:cNvPr id="821" name="直線コネクタ 820"/>
        <xdr:cNvCxnSpPr/>
      </xdr:nvCxnSpPr>
      <xdr:spPr>
        <a:xfrm>
          <a:off x="20434300" y="13114083"/>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83883</xdr:rowOff>
    </xdr:from>
    <xdr:to>
      <xdr:col>29</xdr:col>
      <xdr:colOff>517525</xdr:colOff>
      <xdr:row>76</xdr:row>
      <xdr:rowOff>112497</xdr:rowOff>
    </xdr:to>
    <xdr:cxnSp macro="">
      <xdr:nvCxnSpPr>
        <xdr:cNvPr id="824" name="直線コネクタ 823"/>
        <xdr:cNvCxnSpPr/>
      </xdr:nvCxnSpPr>
      <xdr:spPr>
        <a:xfrm flipV="1">
          <a:off x="19545300" y="13114083"/>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112497</xdr:rowOff>
    </xdr:from>
    <xdr:to>
      <xdr:col>28</xdr:col>
      <xdr:colOff>314325</xdr:colOff>
      <xdr:row>76</xdr:row>
      <xdr:rowOff>141681</xdr:rowOff>
    </xdr:to>
    <xdr:cxnSp macro="">
      <xdr:nvCxnSpPr>
        <xdr:cNvPr id="827" name="直線コネクタ 826"/>
        <xdr:cNvCxnSpPr/>
      </xdr:nvCxnSpPr>
      <xdr:spPr>
        <a:xfrm flipV="1">
          <a:off x="18656300" y="13142697"/>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163481</xdr:rowOff>
    </xdr:from>
    <xdr:to>
      <xdr:col>32</xdr:col>
      <xdr:colOff>238125</xdr:colOff>
      <xdr:row>75</xdr:row>
      <xdr:rowOff>93631</xdr:rowOff>
    </xdr:to>
    <xdr:sp macro="" textlink="">
      <xdr:nvSpPr>
        <xdr:cNvPr id="837" name="円/楕円 836"/>
        <xdr:cNvSpPr/>
      </xdr:nvSpPr>
      <xdr:spPr>
        <a:xfrm>
          <a:off x="22110700" y="1285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14908</xdr:rowOff>
    </xdr:from>
    <xdr:ext cx="534377" cy="259045"/>
    <xdr:sp macro="" textlink="">
      <xdr:nvSpPr>
        <xdr:cNvPr id="838" name="繰出金該当値テキスト"/>
        <xdr:cNvSpPr txBox="1"/>
      </xdr:nvSpPr>
      <xdr:spPr>
        <a:xfrm>
          <a:off x="22212300" y="127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56,085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56953</xdr:rowOff>
    </xdr:from>
    <xdr:to>
      <xdr:col>31</xdr:col>
      <xdr:colOff>85725</xdr:colOff>
      <xdr:row>76</xdr:row>
      <xdr:rowOff>158553</xdr:rowOff>
    </xdr:to>
    <xdr:sp macro="" textlink="">
      <xdr:nvSpPr>
        <xdr:cNvPr id="839" name="円/楕円 838"/>
        <xdr:cNvSpPr/>
      </xdr:nvSpPr>
      <xdr:spPr>
        <a:xfrm>
          <a:off x="21272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3630</xdr:rowOff>
    </xdr:from>
    <xdr:ext cx="534377" cy="259045"/>
    <xdr:sp macro="" textlink="">
      <xdr:nvSpPr>
        <xdr:cNvPr id="840" name="テキスト ボックス 839"/>
        <xdr:cNvSpPr txBox="1"/>
      </xdr:nvSpPr>
      <xdr:spPr>
        <a:xfrm>
          <a:off x="21056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33083</xdr:rowOff>
    </xdr:from>
    <xdr:to>
      <xdr:col>29</xdr:col>
      <xdr:colOff>568325</xdr:colOff>
      <xdr:row>76</xdr:row>
      <xdr:rowOff>134683</xdr:rowOff>
    </xdr:to>
    <xdr:sp macro="" textlink="">
      <xdr:nvSpPr>
        <xdr:cNvPr id="841" name="円/楕円 840"/>
        <xdr:cNvSpPr/>
      </xdr:nvSpPr>
      <xdr:spPr>
        <a:xfrm>
          <a:off x="20383500" y="13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151210</xdr:rowOff>
    </xdr:from>
    <xdr:ext cx="534377" cy="259045"/>
    <xdr:sp macro="" textlink="">
      <xdr:nvSpPr>
        <xdr:cNvPr id="842" name="テキスト ボックス 841"/>
        <xdr:cNvSpPr txBox="1"/>
      </xdr:nvSpPr>
      <xdr:spPr>
        <a:xfrm>
          <a:off x="20167111" y="128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61697</xdr:rowOff>
    </xdr:from>
    <xdr:to>
      <xdr:col>28</xdr:col>
      <xdr:colOff>365125</xdr:colOff>
      <xdr:row>76</xdr:row>
      <xdr:rowOff>163297</xdr:rowOff>
    </xdr:to>
    <xdr:sp macro="" textlink="">
      <xdr:nvSpPr>
        <xdr:cNvPr id="843" name="円/楕円 842"/>
        <xdr:cNvSpPr/>
      </xdr:nvSpPr>
      <xdr:spPr>
        <a:xfrm>
          <a:off x="19494500" y="130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8373</xdr:rowOff>
    </xdr:from>
    <xdr:ext cx="534377" cy="259045"/>
    <xdr:sp macro="" textlink="">
      <xdr:nvSpPr>
        <xdr:cNvPr id="844" name="テキスト ボックス 843"/>
        <xdr:cNvSpPr txBox="1"/>
      </xdr:nvSpPr>
      <xdr:spPr>
        <a:xfrm>
          <a:off x="19278111" y="128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90881</xdr:rowOff>
    </xdr:from>
    <xdr:to>
      <xdr:col>27</xdr:col>
      <xdr:colOff>161925</xdr:colOff>
      <xdr:row>77</xdr:row>
      <xdr:rowOff>21031</xdr:rowOff>
    </xdr:to>
    <xdr:sp macro="" textlink="">
      <xdr:nvSpPr>
        <xdr:cNvPr id="845" name="円/楕円 844"/>
        <xdr:cNvSpPr/>
      </xdr:nvSpPr>
      <xdr:spPr>
        <a:xfrm>
          <a:off x="186055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37558</xdr:rowOff>
    </xdr:from>
    <xdr:ext cx="534377" cy="259045"/>
    <xdr:sp macro="" textlink="">
      <xdr:nvSpPr>
        <xdr:cNvPr id="846" name="テキスト ボックス 845"/>
        <xdr:cNvSpPr txBox="1"/>
      </xdr:nvSpPr>
      <xdr:spPr>
        <a:xfrm>
          <a:off x="18389111" y="128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・人件費は前年度と比較して職員</a:t>
          </a:r>
          <a:r>
            <a:rPr kumimoji="1" lang="en-US" altLang="ja-JP" sz="1300">
              <a:latin typeface="ＭＳ Ｐゴシック"/>
            </a:rPr>
            <a:t>15</a:t>
          </a:r>
          <a:r>
            <a:rPr kumimoji="1" lang="ja-JP" altLang="en-US" sz="1300">
              <a:latin typeface="ＭＳ Ｐゴシック"/>
            </a:rPr>
            <a:t>名の削減を行い、職員給与費は削減されたが、退職手当組合負担金が増えた（退職人数＋</a:t>
          </a:r>
          <a:r>
            <a:rPr kumimoji="1" lang="en-US" altLang="ja-JP" sz="1300">
              <a:latin typeface="ＭＳ Ｐゴシック"/>
            </a:rPr>
            <a:t>10</a:t>
          </a:r>
          <a:r>
            <a:rPr kumimoji="1" lang="ja-JP" altLang="en-US" sz="1300">
              <a:latin typeface="ＭＳ Ｐゴシック"/>
            </a:rPr>
            <a:t>人）ことが影響し、ほぼ横ばいとなった。物件費は、指定管理やアウトソーシングの推進を受け、主に委託料が増加傾向にある。維持補修費は、主に</a:t>
          </a:r>
          <a:r>
            <a:rPr kumimoji="1" lang="ja-JP" altLang="ja-JP" sz="1300">
              <a:solidFill>
                <a:schemeClr val="dk1"/>
              </a:solidFill>
              <a:latin typeface="+mn-lt"/>
              <a:ea typeface="+mn-ea"/>
              <a:cs typeface="+mn-cs"/>
            </a:rPr>
            <a:t>道路維持事業費</a:t>
          </a:r>
          <a:r>
            <a:rPr kumimoji="1" lang="ja-JP" altLang="en-US" sz="1300">
              <a:solidFill>
                <a:schemeClr val="dk1"/>
              </a:solidFill>
              <a:latin typeface="+mn-lt"/>
              <a:ea typeface="+mn-ea"/>
              <a:cs typeface="+mn-cs"/>
            </a:rPr>
            <a:t>や小学校管理費の増加により例年と比べ</a:t>
          </a:r>
          <a:r>
            <a:rPr kumimoji="1" lang="en-US" altLang="ja-JP" sz="1300">
              <a:solidFill>
                <a:schemeClr val="dk1"/>
              </a:solidFill>
              <a:latin typeface="+mn-ea"/>
              <a:ea typeface="+mn-ea"/>
              <a:cs typeface="+mn-cs"/>
            </a:rPr>
            <a:t>27</a:t>
          </a:r>
          <a:r>
            <a:rPr kumimoji="1" lang="ja-JP" altLang="en-US" sz="1300">
              <a:solidFill>
                <a:schemeClr val="dk1"/>
              </a:solidFill>
              <a:latin typeface="+mn-ea"/>
              <a:ea typeface="+mn-ea"/>
              <a:cs typeface="+mn-cs"/>
            </a:rPr>
            <a:t>年度は増加した。扶助費は社会保障費の増等により早いペースで年々上昇しており、類似団体平均と比較しても開きが広がっている。サービスの質を落とさず扶助費の抑制を図るため、審査の適正化などに力を入れる必要がある。補助費が</a:t>
          </a:r>
          <a:r>
            <a:rPr kumimoji="1" lang="ja-JP" altLang="ja-JP" sz="1300">
              <a:solidFill>
                <a:schemeClr val="dk1"/>
              </a:solidFill>
              <a:latin typeface="+mn-lt"/>
              <a:ea typeface="+mn-ea"/>
              <a:cs typeface="+mn-cs"/>
            </a:rPr>
            <a:t>類似団体平均を大きく上回るのは一部事務組合や公営企業会計への補助金が高額であるためである。</a:t>
          </a:r>
          <a:r>
            <a:rPr kumimoji="1" lang="ja-JP" altLang="en-US" sz="1300">
              <a:solidFill>
                <a:schemeClr val="dk1"/>
              </a:solidFill>
              <a:latin typeface="+mn-ea"/>
              <a:ea typeface="+mn-ea"/>
              <a:cs typeface="+mn-cs"/>
            </a:rPr>
            <a:t>国の地方創生事業を受けたスーパープレミアム付商品券事業等により</a:t>
          </a:r>
          <a:r>
            <a:rPr kumimoji="1" lang="en-US" altLang="ja-JP" sz="1300">
              <a:solidFill>
                <a:schemeClr val="dk1"/>
              </a:solidFill>
              <a:latin typeface="+mn-ea"/>
              <a:ea typeface="+mn-ea"/>
              <a:cs typeface="+mn-cs"/>
            </a:rPr>
            <a:t>27</a:t>
          </a:r>
          <a:r>
            <a:rPr kumimoji="1" lang="ja-JP" altLang="en-US" sz="1300">
              <a:solidFill>
                <a:schemeClr val="dk1"/>
              </a:solidFill>
              <a:latin typeface="+mn-ea"/>
              <a:ea typeface="+mn-ea"/>
              <a:cs typeface="+mn-cs"/>
            </a:rPr>
            <a:t>年度は増となった。普通建設事業の新規分は庁舎建設事業が</a:t>
          </a:r>
          <a:r>
            <a:rPr kumimoji="1" lang="en-US" altLang="ja-JP" sz="1300">
              <a:solidFill>
                <a:schemeClr val="dk1"/>
              </a:solidFill>
              <a:latin typeface="+mn-ea"/>
              <a:ea typeface="+mn-ea"/>
              <a:cs typeface="+mn-cs"/>
            </a:rPr>
            <a:t>26</a:t>
          </a:r>
          <a:r>
            <a:rPr kumimoji="1" lang="ja-JP" altLang="en-US" sz="1300">
              <a:solidFill>
                <a:schemeClr val="dk1"/>
              </a:solidFill>
              <a:latin typeface="+mn-ea"/>
              <a:ea typeface="+mn-ea"/>
              <a:cs typeface="+mn-cs"/>
            </a:rPr>
            <a:t>年度で終了したため減少した。更新分は基幹業務システム等の更新により増加した。今後も市民会館建設事業や学校規模適正化事業等が控えているため、長期見通しにより計画的に行っていかなければならない。災害復旧事業費は台風</a:t>
          </a:r>
          <a:r>
            <a:rPr kumimoji="1" lang="en-US" altLang="ja-JP" sz="1300">
              <a:solidFill>
                <a:schemeClr val="dk1"/>
              </a:solidFill>
              <a:latin typeface="+mn-ea"/>
              <a:ea typeface="+mn-ea"/>
              <a:cs typeface="+mn-cs"/>
            </a:rPr>
            <a:t>15</a:t>
          </a:r>
          <a:r>
            <a:rPr kumimoji="1" lang="ja-JP" altLang="en-US" sz="1300">
              <a:solidFill>
                <a:schemeClr val="dk1"/>
              </a:solidFill>
              <a:latin typeface="+mn-ea"/>
              <a:ea typeface="+mn-ea"/>
              <a:cs typeface="+mn-cs"/>
            </a:rPr>
            <a:t>号の被害等により例年を上回った。公債費は</a:t>
          </a:r>
          <a:r>
            <a:rPr kumimoji="1" lang="en-US" altLang="ja-JP" sz="1300">
              <a:solidFill>
                <a:schemeClr val="dk1"/>
              </a:solidFill>
              <a:latin typeface="+mn-ea"/>
              <a:ea typeface="+mn-ea"/>
              <a:cs typeface="+mn-cs"/>
            </a:rPr>
            <a:t>27</a:t>
          </a:r>
          <a:r>
            <a:rPr kumimoji="1" lang="ja-JP" altLang="en-US" sz="1300">
              <a:solidFill>
                <a:schemeClr val="dk1"/>
              </a:solidFill>
              <a:latin typeface="+mn-ea"/>
              <a:ea typeface="+mn-ea"/>
              <a:cs typeface="+mn-cs"/>
            </a:rPr>
            <a:t>年度で類似団体平均を下回ったが、合併特例債等の償還が今後増加する見込みである。積立金は</a:t>
          </a:r>
          <a:r>
            <a:rPr kumimoji="1" lang="en-US" altLang="ja-JP" sz="1300">
              <a:solidFill>
                <a:schemeClr val="dk1"/>
              </a:solidFill>
              <a:latin typeface="+mn-ea"/>
              <a:ea typeface="+mn-ea"/>
              <a:cs typeface="+mn-cs"/>
            </a:rPr>
            <a:t>26</a:t>
          </a:r>
          <a:r>
            <a:rPr kumimoji="1" lang="ja-JP" altLang="en-US" sz="1300">
              <a:solidFill>
                <a:schemeClr val="dk1"/>
              </a:solidFill>
              <a:latin typeface="+mn-ea"/>
              <a:ea typeface="+mn-ea"/>
              <a:cs typeface="+mn-cs"/>
            </a:rPr>
            <a:t>年度に収支のプラス分を減債基金に</a:t>
          </a:r>
          <a:r>
            <a:rPr kumimoji="1" lang="en-US" altLang="ja-JP" sz="1300">
              <a:solidFill>
                <a:schemeClr val="dk1"/>
              </a:solidFill>
              <a:latin typeface="+mn-ea"/>
              <a:ea typeface="+mn-ea"/>
              <a:cs typeface="+mn-cs"/>
            </a:rPr>
            <a:t>266</a:t>
          </a:r>
          <a:r>
            <a:rPr kumimoji="1" lang="ja-JP" altLang="en-US" sz="1300">
              <a:solidFill>
                <a:schemeClr val="dk1"/>
              </a:solidFill>
              <a:latin typeface="+mn-ea"/>
              <a:ea typeface="+mn-ea"/>
              <a:cs typeface="+mn-cs"/>
            </a:rPr>
            <a:t>百万円積立を行ったため、</a:t>
          </a:r>
          <a:r>
            <a:rPr kumimoji="1" lang="en-US" altLang="ja-JP" sz="1300">
              <a:solidFill>
                <a:schemeClr val="dk1"/>
              </a:solidFill>
              <a:latin typeface="+mn-ea"/>
              <a:ea typeface="+mn-ea"/>
              <a:cs typeface="+mn-cs"/>
            </a:rPr>
            <a:t>27</a:t>
          </a:r>
          <a:r>
            <a:rPr kumimoji="1" lang="ja-JP" altLang="en-US" sz="1300">
              <a:solidFill>
                <a:schemeClr val="dk1"/>
              </a:solidFill>
              <a:latin typeface="+mn-ea"/>
              <a:ea typeface="+mn-ea"/>
              <a:cs typeface="+mn-cs"/>
            </a:rPr>
            <a:t>年度は減に転じた。貸付金は主に中小企業振興預託金等であり、ほぼ横ばいとなっている。繰出金は国民健康保険事業会計に赤字補てん分として</a:t>
          </a:r>
          <a:r>
            <a:rPr kumimoji="1" lang="en-US" altLang="ja-JP" sz="1300">
              <a:solidFill>
                <a:schemeClr val="dk1"/>
              </a:solidFill>
              <a:latin typeface="+mn-ea"/>
              <a:ea typeface="+mn-ea"/>
              <a:cs typeface="+mn-cs"/>
            </a:rPr>
            <a:t>694</a:t>
          </a:r>
          <a:r>
            <a:rPr kumimoji="1" lang="ja-JP" altLang="en-US" sz="1300">
              <a:solidFill>
                <a:schemeClr val="dk1"/>
              </a:solidFill>
              <a:latin typeface="+mn-ea"/>
              <a:ea typeface="+mn-ea"/>
              <a:cs typeface="+mn-cs"/>
            </a:rPr>
            <a:t>百万円の繰出を行った。市税が主な財源である一般財源で行うため、国民健康保険をはじめとした各特別会計の健全化にも取り組んでいかなくてはならない。</a:t>
          </a:r>
          <a:endParaRPr kumimoji="1" lang="en-US" altLang="ja-JP" sz="1300">
            <a:solidFill>
              <a:schemeClr val="dk1"/>
            </a:solidFill>
            <a:latin typeface="+mn-ea"/>
            <a:ea typeface="+mn-ea"/>
            <a:cs typeface="+mn-cs"/>
          </a:endParaRPr>
        </a:p>
        <a:p>
          <a:r>
            <a:rPr kumimoji="1" lang="ja-JP" altLang="en-US" sz="1300">
              <a:solidFill>
                <a:schemeClr val="dk1"/>
              </a:solidFill>
              <a:latin typeface="+mn-ea"/>
              <a:ea typeface="+mn-ea"/>
              <a:cs typeface="+mn-cs"/>
            </a:rPr>
            <a:t>　今後は主に扶助費や公債費、普通建設事業等が見込まれるため、長期的な視点に立ち、計画的に事業を行うほか、内部管理経費等を見直し、経常的経費の削減に努める。</a:t>
          </a:r>
          <a:endParaRPr kumimoji="1" lang="en-US" altLang="ja-JP" sz="1300">
            <a:solidFill>
              <a:schemeClr val="dk1"/>
            </a:solidFill>
            <a:latin typeface="+mn-ea"/>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熊本県玉名市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67,984
67,511
15,260.00
31,750,778
30,548,177
1,111,414
18,350,685
30,335,237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8.9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2997</xdr:rowOff>
    </xdr:from>
    <xdr:to>
      <xdr:col>6</xdr:col>
      <xdr:colOff>511175</xdr:colOff>
      <xdr:row>36</xdr:row>
      <xdr:rowOff>120955</xdr:rowOff>
    </xdr:to>
    <xdr:cxnSp macro="">
      <xdr:nvCxnSpPr>
        <xdr:cNvPr id="59" name="直線コネクタ 58"/>
        <xdr:cNvCxnSpPr/>
      </xdr:nvCxnSpPr>
      <xdr:spPr>
        <a:xfrm flipV="1">
          <a:off x="3797300" y="6175197"/>
          <a:ext cx="8382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120955</xdr:rowOff>
    </xdr:from>
    <xdr:to>
      <xdr:col>5</xdr:col>
      <xdr:colOff>358775</xdr:colOff>
      <xdr:row>37</xdr:row>
      <xdr:rowOff>20828</xdr:rowOff>
    </xdr:to>
    <xdr:cxnSp macro="">
      <xdr:nvCxnSpPr>
        <xdr:cNvPr id="62" name="直線コネクタ 61"/>
        <xdr:cNvCxnSpPr/>
      </xdr:nvCxnSpPr>
      <xdr:spPr>
        <a:xfrm flipV="1">
          <a:off x="2908300" y="6293155"/>
          <a:ext cx="889000" cy="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65634</xdr:rowOff>
    </xdr:from>
    <xdr:to>
      <xdr:col>4</xdr:col>
      <xdr:colOff>155575</xdr:colOff>
      <xdr:row>37</xdr:row>
      <xdr:rowOff>20828</xdr:rowOff>
    </xdr:to>
    <xdr:cxnSp macro="">
      <xdr:nvCxnSpPr>
        <xdr:cNvPr id="65" name="直線コネクタ 64"/>
        <xdr:cNvCxnSpPr/>
      </xdr:nvCxnSpPr>
      <xdr:spPr>
        <a:xfrm>
          <a:off x="2019300" y="6237834"/>
          <a:ext cx="889000" cy="12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21742</xdr:rowOff>
    </xdr:from>
    <xdr:to>
      <xdr:col>2</xdr:col>
      <xdr:colOff>638175</xdr:colOff>
      <xdr:row>36</xdr:row>
      <xdr:rowOff>65634</xdr:rowOff>
    </xdr:to>
    <xdr:cxnSp macro="">
      <xdr:nvCxnSpPr>
        <xdr:cNvPr id="68" name="直線コネクタ 67"/>
        <xdr:cNvCxnSpPr/>
      </xdr:nvCxnSpPr>
      <xdr:spPr>
        <a:xfrm>
          <a:off x="1130300" y="6022492"/>
          <a:ext cx="889000" cy="2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123647</xdr:rowOff>
    </xdr:from>
    <xdr:to>
      <xdr:col>6</xdr:col>
      <xdr:colOff>561975</xdr:colOff>
      <xdr:row>36</xdr:row>
      <xdr:rowOff>53797</xdr:rowOff>
    </xdr:to>
    <xdr:sp macro="" textlink="">
      <xdr:nvSpPr>
        <xdr:cNvPr id="78" name="円/楕円 77"/>
        <xdr:cNvSpPr/>
      </xdr:nvSpPr>
      <xdr:spPr>
        <a:xfrm>
          <a:off x="45847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146524</xdr:rowOff>
    </xdr:from>
    <xdr:ext cx="469744" cy="259045"/>
    <xdr:sp macro="" textlink="">
      <xdr:nvSpPr>
        <xdr:cNvPr id="79" name="議会費該当値テキスト"/>
        <xdr:cNvSpPr txBox="1"/>
      </xdr:nvSpPr>
      <xdr:spPr>
        <a:xfrm>
          <a:off x="4686300" y="597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70155</xdr:rowOff>
    </xdr:from>
    <xdr:to>
      <xdr:col>5</xdr:col>
      <xdr:colOff>409575</xdr:colOff>
      <xdr:row>37</xdr:row>
      <xdr:rowOff>305</xdr:rowOff>
    </xdr:to>
    <xdr:sp macro="" textlink="">
      <xdr:nvSpPr>
        <xdr:cNvPr id="80" name="円/楕円 79"/>
        <xdr:cNvSpPr/>
      </xdr:nvSpPr>
      <xdr:spPr>
        <a:xfrm>
          <a:off x="3746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16832</xdr:rowOff>
    </xdr:from>
    <xdr:ext cx="469744" cy="259045"/>
    <xdr:sp macro="" textlink="">
      <xdr:nvSpPr>
        <xdr:cNvPr id="81" name="テキスト ボックス 80"/>
        <xdr:cNvSpPr txBox="1"/>
      </xdr:nvSpPr>
      <xdr:spPr>
        <a:xfrm>
          <a:off x="3562427" y="601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141478</xdr:rowOff>
    </xdr:from>
    <xdr:to>
      <xdr:col>4</xdr:col>
      <xdr:colOff>206375</xdr:colOff>
      <xdr:row>37</xdr:row>
      <xdr:rowOff>71628</xdr:rowOff>
    </xdr:to>
    <xdr:sp macro="" textlink="">
      <xdr:nvSpPr>
        <xdr:cNvPr id="82" name="円/楕円 81"/>
        <xdr:cNvSpPr/>
      </xdr:nvSpPr>
      <xdr:spPr>
        <a:xfrm>
          <a:off x="2857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88155</xdr:rowOff>
    </xdr:from>
    <xdr:ext cx="469744" cy="259045"/>
    <xdr:sp macro="" textlink="">
      <xdr:nvSpPr>
        <xdr:cNvPr id="83" name="テキスト ボックス 82"/>
        <xdr:cNvSpPr txBox="1"/>
      </xdr:nvSpPr>
      <xdr:spPr>
        <a:xfrm>
          <a:off x="2673427"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14834</xdr:rowOff>
    </xdr:from>
    <xdr:to>
      <xdr:col>3</xdr:col>
      <xdr:colOff>3175</xdr:colOff>
      <xdr:row>36</xdr:row>
      <xdr:rowOff>116434</xdr:rowOff>
    </xdr:to>
    <xdr:sp macro="" textlink="">
      <xdr:nvSpPr>
        <xdr:cNvPr id="84" name="円/楕円 83"/>
        <xdr:cNvSpPr/>
      </xdr:nvSpPr>
      <xdr:spPr>
        <a:xfrm>
          <a:off x="1968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132961</xdr:rowOff>
    </xdr:from>
    <xdr:ext cx="469744" cy="259045"/>
    <xdr:sp macro="" textlink="">
      <xdr:nvSpPr>
        <xdr:cNvPr id="85" name="テキスト ボックス 84"/>
        <xdr:cNvSpPr txBox="1"/>
      </xdr:nvSpPr>
      <xdr:spPr>
        <a:xfrm>
          <a:off x="1784427" y="596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142392</xdr:rowOff>
    </xdr:from>
    <xdr:to>
      <xdr:col>1</xdr:col>
      <xdr:colOff>485775</xdr:colOff>
      <xdr:row>35</xdr:row>
      <xdr:rowOff>72542</xdr:rowOff>
    </xdr:to>
    <xdr:sp macro="" textlink="">
      <xdr:nvSpPr>
        <xdr:cNvPr id="86" name="円/楕円 85"/>
        <xdr:cNvSpPr/>
      </xdr:nvSpPr>
      <xdr:spPr>
        <a:xfrm>
          <a:off x="1079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89069</xdr:rowOff>
    </xdr:from>
    <xdr:ext cx="469744" cy="259045"/>
    <xdr:sp macro="" textlink="">
      <xdr:nvSpPr>
        <xdr:cNvPr id="87" name="テキスト ボックス 86"/>
        <xdr:cNvSpPr txBox="1"/>
      </xdr:nvSpPr>
      <xdr:spPr>
        <a:xfrm>
          <a:off x="895427" y="57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5623</xdr:rowOff>
    </xdr:from>
    <xdr:to>
      <xdr:col>6</xdr:col>
      <xdr:colOff>511175</xdr:colOff>
      <xdr:row>58</xdr:row>
      <xdr:rowOff>108555</xdr:rowOff>
    </xdr:to>
    <xdr:cxnSp macro="">
      <xdr:nvCxnSpPr>
        <xdr:cNvPr id="118" name="直線コネクタ 117"/>
        <xdr:cNvCxnSpPr/>
      </xdr:nvCxnSpPr>
      <xdr:spPr>
        <a:xfrm>
          <a:off x="3797300" y="9949723"/>
          <a:ext cx="838200" cy="1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5623</xdr:rowOff>
    </xdr:from>
    <xdr:to>
      <xdr:col>5</xdr:col>
      <xdr:colOff>358775</xdr:colOff>
      <xdr:row>58</xdr:row>
      <xdr:rowOff>40171</xdr:rowOff>
    </xdr:to>
    <xdr:cxnSp macro="">
      <xdr:nvCxnSpPr>
        <xdr:cNvPr id="121" name="直線コネクタ 120"/>
        <xdr:cNvCxnSpPr/>
      </xdr:nvCxnSpPr>
      <xdr:spPr>
        <a:xfrm flipV="1">
          <a:off x="2908300" y="9949723"/>
          <a:ext cx="889000" cy="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40171</xdr:rowOff>
    </xdr:from>
    <xdr:to>
      <xdr:col>4</xdr:col>
      <xdr:colOff>155575</xdr:colOff>
      <xdr:row>58</xdr:row>
      <xdr:rowOff>62992</xdr:rowOff>
    </xdr:to>
    <xdr:cxnSp macro="">
      <xdr:nvCxnSpPr>
        <xdr:cNvPr id="124" name="直線コネクタ 123"/>
        <xdr:cNvCxnSpPr/>
      </xdr:nvCxnSpPr>
      <xdr:spPr>
        <a:xfrm flipV="1">
          <a:off x="2019300" y="9984271"/>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62992</xdr:rowOff>
    </xdr:from>
    <xdr:to>
      <xdr:col>2</xdr:col>
      <xdr:colOff>638175</xdr:colOff>
      <xdr:row>58</xdr:row>
      <xdr:rowOff>81590</xdr:rowOff>
    </xdr:to>
    <xdr:cxnSp macro="">
      <xdr:nvCxnSpPr>
        <xdr:cNvPr id="127" name="直線コネクタ 126"/>
        <xdr:cNvCxnSpPr/>
      </xdr:nvCxnSpPr>
      <xdr:spPr>
        <a:xfrm flipV="1">
          <a:off x="1130300" y="10007092"/>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57755</xdr:rowOff>
    </xdr:from>
    <xdr:to>
      <xdr:col>6</xdr:col>
      <xdr:colOff>561975</xdr:colOff>
      <xdr:row>58</xdr:row>
      <xdr:rowOff>159355</xdr:rowOff>
    </xdr:to>
    <xdr:sp macro="" textlink="">
      <xdr:nvSpPr>
        <xdr:cNvPr id="137" name="円/楕円 136"/>
        <xdr:cNvSpPr/>
      </xdr:nvSpPr>
      <xdr:spPr>
        <a:xfrm>
          <a:off x="4584700" y="100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144132</xdr:rowOff>
    </xdr:from>
    <xdr:ext cx="534377" cy="259045"/>
    <xdr:sp macro="" textlink="">
      <xdr:nvSpPr>
        <xdr:cNvPr id="138" name="総務費該当値テキスト"/>
        <xdr:cNvSpPr txBox="1"/>
      </xdr:nvSpPr>
      <xdr:spPr>
        <a:xfrm>
          <a:off x="4686300" y="99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126273</xdr:rowOff>
    </xdr:from>
    <xdr:to>
      <xdr:col>5</xdr:col>
      <xdr:colOff>409575</xdr:colOff>
      <xdr:row>58</xdr:row>
      <xdr:rowOff>56423</xdr:rowOff>
    </xdr:to>
    <xdr:sp macro="" textlink="">
      <xdr:nvSpPr>
        <xdr:cNvPr id="139" name="円/楕円 138"/>
        <xdr:cNvSpPr/>
      </xdr:nvSpPr>
      <xdr:spPr>
        <a:xfrm>
          <a:off x="3746500" y="98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72950</xdr:rowOff>
    </xdr:from>
    <xdr:ext cx="534377" cy="259045"/>
    <xdr:sp macro="" textlink="">
      <xdr:nvSpPr>
        <xdr:cNvPr id="140" name="テキスト ボックス 139"/>
        <xdr:cNvSpPr txBox="1"/>
      </xdr:nvSpPr>
      <xdr:spPr>
        <a:xfrm>
          <a:off x="3530111" y="96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160821</xdr:rowOff>
    </xdr:from>
    <xdr:to>
      <xdr:col>4</xdr:col>
      <xdr:colOff>206375</xdr:colOff>
      <xdr:row>58</xdr:row>
      <xdr:rowOff>90971</xdr:rowOff>
    </xdr:to>
    <xdr:sp macro="" textlink="">
      <xdr:nvSpPr>
        <xdr:cNvPr id="141" name="円/楕円 140"/>
        <xdr:cNvSpPr/>
      </xdr:nvSpPr>
      <xdr:spPr>
        <a:xfrm>
          <a:off x="2857500" y="99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107498</xdr:rowOff>
    </xdr:from>
    <xdr:ext cx="534377" cy="259045"/>
    <xdr:sp macro="" textlink="">
      <xdr:nvSpPr>
        <xdr:cNvPr id="142" name="テキスト ボックス 141"/>
        <xdr:cNvSpPr txBox="1"/>
      </xdr:nvSpPr>
      <xdr:spPr>
        <a:xfrm>
          <a:off x="2641111" y="970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12192</xdr:rowOff>
    </xdr:from>
    <xdr:to>
      <xdr:col>3</xdr:col>
      <xdr:colOff>3175</xdr:colOff>
      <xdr:row>58</xdr:row>
      <xdr:rowOff>113792</xdr:rowOff>
    </xdr:to>
    <xdr:sp macro="" textlink="">
      <xdr:nvSpPr>
        <xdr:cNvPr id="143" name="円/楕円 142"/>
        <xdr:cNvSpPr/>
      </xdr:nvSpPr>
      <xdr:spPr>
        <a:xfrm>
          <a:off x="19685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104919</xdr:rowOff>
    </xdr:from>
    <xdr:ext cx="534377" cy="259045"/>
    <xdr:sp macro="" textlink="">
      <xdr:nvSpPr>
        <xdr:cNvPr id="144" name="テキスト ボックス 143"/>
        <xdr:cNvSpPr txBox="1"/>
      </xdr:nvSpPr>
      <xdr:spPr>
        <a:xfrm>
          <a:off x="1752111" y="100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30790</xdr:rowOff>
    </xdr:from>
    <xdr:to>
      <xdr:col>1</xdr:col>
      <xdr:colOff>485775</xdr:colOff>
      <xdr:row>58</xdr:row>
      <xdr:rowOff>132390</xdr:rowOff>
    </xdr:to>
    <xdr:sp macro="" textlink="">
      <xdr:nvSpPr>
        <xdr:cNvPr id="145" name="円/楕円 144"/>
        <xdr:cNvSpPr/>
      </xdr:nvSpPr>
      <xdr:spPr>
        <a:xfrm>
          <a:off x="1079500" y="99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148917</xdr:rowOff>
    </xdr:from>
    <xdr:ext cx="534377" cy="259045"/>
    <xdr:sp macro="" textlink="">
      <xdr:nvSpPr>
        <xdr:cNvPr id="146" name="テキスト ボックス 145"/>
        <xdr:cNvSpPr txBox="1"/>
      </xdr:nvSpPr>
      <xdr:spPr>
        <a:xfrm>
          <a:off x="863111" y="975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82952</xdr:rowOff>
    </xdr:from>
    <xdr:to>
      <xdr:col>6</xdr:col>
      <xdr:colOff>511175</xdr:colOff>
      <xdr:row>78</xdr:row>
      <xdr:rowOff>101259</xdr:rowOff>
    </xdr:to>
    <xdr:cxnSp macro="">
      <xdr:nvCxnSpPr>
        <xdr:cNvPr id="177" name="直線コネクタ 176"/>
        <xdr:cNvCxnSpPr/>
      </xdr:nvCxnSpPr>
      <xdr:spPr>
        <a:xfrm flipV="1">
          <a:off x="3797300" y="13456052"/>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15020</xdr:rowOff>
    </xdr:from>
    <xdr:ext cx="599010" cy="259045"/>
    <xdr:sp macro="" textlink="">
      <xdr:nvSpPr>
        <xdr:cNvPr id="178" name="民生費平均値テキスト"/>
        <xdr:cNvSpPr txBox="1"/>
      </xdr:nvSpPr>
      <xdr:spPr>
        <a:xfrm>
          <a:off x="4686300" y="13388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101259</xdr:rowOff>
    </xdr:from>
    <xdr:to>
      <xdr:col>5</xdr:col>
      <xdr:colOff>358775</xdr:colOff>
      <xdr:row>78</xdr:row>
      <xdr:rowOff>113179</xdr:rowOff>
    </xdr:to>
    <xdr:cxnSp macro="">
      <xdr:nvCxnSpPr>
        <xdr:cNvPr id="180" name="直線コネクタ 179"/>
        <xdr:cNvCxnSpPr/>
      </xdr:nvCxnSpPr>
      <xdr:spPr>
        <a:xfrm flipV="1">
          <a:off x="2908300" y="13474359"/>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113179</xdr:rowOff>
    </xdr:from>
    <xdr:to>
      <xdr:col>4</xdr:col>
      <xdr:colOff>155575</xdr:colOff>
      <xdr:row>78</xdr:row>
      <xdr:rowOff>116408</xdr:rowOff>
    </xdr:to>
    <xdr:cxnSp macro="">
      <xdr:nvCxnSpPr>
        <xdr:cNvPr id="183" name="直線コネクタ 182"/>
        <xdr:cNvCxnSpPr/>
      </xdr:nvCxnSpPr>
      <xdr:spPr>
        <a:xfrm flipV="1">
          <a:off x="2019300" y="13486279"/>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116408</xdr:rowOff>
    </xdr:from>
    <xdr:to>
      <xdr:col>2</xdr:col>
      <xdr:colOff>638175</xdr:colOff>
      <xdr:row>78</xdr:row>
      <xdr:rowOff>121231</xdr:rowOff>
    </xdr:to>
    <xdr:cxnSp macro="">
      <xdr:nvCxnSpPr>
        <xdr:cNvPr id="186" name="直線コネクタ 185"/>
        <xdr:cNvCxnSpPr/>
      </xdr:nvCxnSpPr>
      <xdr:spPr>
        <a:xfrm flipV="1">
          <a:off x="1130300" y="13489508"/>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32152</xdr:rowOff>
    </xdr:from>
    <xdr:to>
      <xdr:col>6</xdr:col>
      <xdr:colOff>561975</xdr:colOff>
      <xdr:row>78</xdr:row>
      <xdr:rowOff>133752</xdr:rowOff>
    </xdr:to>
    <xdr:sp macro="" textlink="">
      <xdr:nvSpPr>
        <xdr:cNvPr id="196" name="円/楕円 195"/>
        <xdr:cNvSpPr/>
      </xdr:nvSpPr>
      <xdr:spPr>
        <a:xfrm>
          <a:off x="4584700" y="1340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162979</xdr:rowOff>
    </xdr:from>
    <xdr:ext cx="599010" cy="259045"/>
    <xdr:sp macro="" textlink="">
      <xdr:nvSpPr>
        <xdr:cNvPr id="197" name="民生費該当値テキスト"/>
        <xdr:cNvSpPr txBox="1"/>
      </xdr:nvSpPr>
      <xdr:spPr>
        <a:xfrm>
          <a:off x="4686300" y="1319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172,131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50459</xdr:rowOff>
    </xdr:from>
    <xdr:to>
      <xdr:col>5</xdr:col>
      <xdr:colOff>409575</xdr:colOff>
      <xdr:row>78</xdr:row>
      <xdr:rowOff>152059</xdr:rowOff>
    </xdr:to>
    <xdr:sp macro="" textlink="">
      <xdr:nvSpPr>
        <xdr:cNvPr id="198" name="円/楕円 197"/>
        <xdr:cNvSpPr/>
      </xdr:nvSpPr>
      <xdr:spPr>
        <a:xfrm>
          <a:off x="3746500" y="134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168586</xdr:rowOff>
    </xdr:from>
    <xdr:ext cx="599010" cy="259045"/>
    <xdr:sp macro="" textlink="">
      <xdr:nvSpPr>
        <xdr:cNvPr id="199" name="テキスト ボックス 198"/>
        <xdr:cNvSpPr txBox="1"/>
      </xdr:nvSpPr>
      <xdr:spPr>
        <a:xfrm>
          <a:off x="3497794" y="131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155,314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62379</xdr:rowOff>
    </xdr:from>
    <xdr:to>
      <xdr:col>4</xdr:col>
      <xdr:colOff>206375</xdr:colOff>
      <xdr:row>78</xdr:row>
      <xdr:rowOff>163979</xdr:rowOff>
    </xdr:to>
    <xdr:sp macro="" textlink="">
      <xdr:nvSpPr>
        <xdr:cNvPr id="200" name="円/楕円 199"/>
        <xdr:cNvSpPr/>
      </xdr:nvSpPr>
      <xdr:spPr>
        <a:xfrm>
          <a:off x="2857500" y="134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9056</xdr:rowOff>
    </xdr:from>
    <xdr:ext cx="599010" cy="259045"/>
    <xdr:sp macro="" textlink="">
      <xdr:nvSpPr>
        <xdr:cNvPr id="201" name="テキスト ボックス 200"/>
        <xdr:cNvSpPr txBox="1"/>
      </xdr:nvSpPr>
      <xdr:spPr>
        <a:xfrm>
          <a:off x="2608794" y="1321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144,363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65608</xdr:rowOff>
    </xdr:from>
    <xdr:to>
      <xdr:col>3</xdr:col>
      <xdr:colOff>3175</xdr:colOff>
      <xdr:row>78</xdr:row>
      <xdr:rowOff>167208</xdr:rowOff>
    </xdr:to>
    <xdr:sp macro="" textlink="">
      <xdr:nvSpPr>
        <xdr:cNvPr id="202" name="円/楕円 201"/>
        <xdr:cNvSpPr/>
      </xdr:nvSpPr>
      <xdr:spPr>
        <a:xfrm>
          <a:off x="1968500" y="134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12285</xdr:rowOff>
    </xdr:from>
    <xdr:ext cx="599010" cy="259045"/>
    <xdr:sp macro="" textlink="">
      <xdr:nvSpPr>
        <xdr:cNvPr id="203" name="テキスト ボックス 202"/>
        <xdr:cNvSpPr txBox="1"/>
      </xdr:nvSpPr>
      <xdr:spPr>
        <a:xfrm>
          <a:off x="1719794" y="132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70431</xdr:rowOff>
    </xdr:from>
    <xdr:to>
      <xdr:col>1</xdr:col>
      <xdr:colOff>485775</xdr:colOff>
      <xdr:row>79</xdr:row>
      <xdr:rowOff>581</xdr:rowOff>
    </xdr:to>
    <xdr:sp macro="" textlink="">
      <xdr:nvSpPr>
        <xdr:cNvPr id="204" name="円/楕円 203"/>
        <xdr:cNvSpPr/>
      </xdr:nvSpPr>
      <xdr:spPr>
        <a:xfrm>
          <a:off x="1079500" y="1344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17108</xdr:rowOff>
    </xdr:from>
    <xdr:ext cx="599010" cy="259045"/>
    <xdr:sp macro="" textlink="">
      <xdr:nvSpPr>
        <xdr:cNvPr id="205" name="テキスト ボックス 204"/>
        <xdr:cNvSpPr txBox="1"/>
      </xdr:nvSpPr>
      <xdr:spPr>
        <a:xfrm>
          <a:off x="830794" y="1321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88843</xdr:rowOff>
    </xdr:from>
    <xdr:to>
      <xdr:col>6</xdr:col>
      <xdr:colOff>511175</xdr:colOff>
      <xdr:row>97</xdr:row>
      <xdr:rowOff>96712</xdr:rowOff>
    </xdr:to>
    <xdr:cxnSp macro="">
      <xdr:nvCxnSpPr>
        <xdr:cNvPr id="236" name="直線コネクタ 235"/>
        <xdr:cNvCxnSpPr/>
      </xdr:nvCxnSpPr>
      <xdr:spPr>
        <a:xfrm>
          <a:off x="3797300" y="16719493"/>
          <a:ext cx="8382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87950</xdr:rowOff>
    </xdr:from>
    <xdr:to>
      <xdr:col>5</xdr:col>
      <xdr:colOff>358775</xdr:colOff>
      <xdr:row>97</xdr:row>
      <xdr:rowOff>88843</xdr:rowOff>
    </xdr:to>
    <xdr:cxnSp macro="">
      <xdr:nvCxnSpPr>
        <xdr:cNvPr id="239" name="直線コネクタ 238"/>
        <xdr:cNvCxnSpPr/>
      </xdr:nvCxnSpPr>
      <xdr:spPr>
        <a:xfrm>
          <a:off x="2908300" y="16718600"/>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109024</xdr:rowOff>
    </xdr:from>
    <xdr:ext cx="534377" cy="259045"/>
    <xdr:sp macro="" textlink="">
      <xdr:nvSpPr>
        <xdr:cNvPr id="241" name="テキスト ボックス 240"/>
        <xdr:cNvSpPr txBox="1"/>
      </xdr:nvSpPr>
      <xdr:spPr>
        <a:xfrm>
          <a:off x="3530111" y="1639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69759</xdr:rowOff>
    </xdr:from>
    <xdr:to>
      <xdr:col>4</xdr:col>
      <xdr:colOff>155575</xdr:colOff>
      <xdr:row>97</xdr:row>
      <xdr:rowOff>87950</xdr:rowOff>
    </xdr:to>
    <xdr:cxnSp macro="">
      <xdr:nvCxnSpPr>
        <xdr:cNvPr id="242" name="直線コネクタ 241"/>
        <xdr:cNvCxnSpPr/>
      </xdr:nvCxnSpPr>
      <xdr:spPr>
        <a:xfrm>
          <a:off x="2019300" y="16700409"/>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98617</xdr:rowOff>
    </xdr:from>
    <xdr:ext cx="534377" cy="259045"/>
    <xdr:sp macro="" textlink="">
      <xdr:nvSpPr>
        <xdr:cNvPr id="244" name="テキスト ボックス 243"/>
        <xdr:cNvSpPr txBox="1"/>
      </xdr:nvSpPr>
      <xdr:spPr>
        <a:xfrm>
          <a:off x="2641111" y="163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165782</xdr:rowOff>
    </xdr:from>
    <xdr:to>
      <xdr:col>2</xdr:col>
      <xdr:colOff>638175</xdr:colOff>
      <xdr:row>97</xdr:row>
      <xdr:rowOff>69759</xdr:rowOff>
    </xdr:to>
    <xdr:cxnSp macro="">
      <xdr:nvCxnSpPr>
        <xdr:cNvPr id="245" name="直線コネクタ 244"/>
        <xdr:cNvCxnSpPr/>
      </xdr:nvCxnSpPr>
      <xdr:spPr>
        <a:xfrm>
          <a:off x="1130300" y="16624982"/>
          <a:ext cx="889000" cy="7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45912</xdr:rowOff>
    </xdr:from>
    <xdr:to>
      <xdr:col>6</xdr:col>
      <xdr:colOff>561975</xdr:colOff>
      <xdr:row>97</xdr:row>
      <xdr:rowOff>147512</xdr:rowOff>
    </xdr:to>
    <xdr:sp macro="" textlink="">
      <xdr:nvSpPr>
        <xdr:cNvPr id="255" name="円/楕円 254"/>
        <xdr:cNvSpPr/>
      </xdr:nvSpPr>
      <xdr:spPr>
        <a:xfrm>
          <a:off x="4584700" y="166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24339</xdr:rowOff>
    </xdr:from>
    <xdr:ext cx="534377" cy="259045"/>
    <xdr:sp macro="" textlink="">
      <xdr:nvSpPr>
        <xdr:cNvPr id="256" name="衛生費該当値テキスト"/>
        <xdr:cNvSpPr txBox="1"/>
      </xdr:nvSpPr>
      <xdr:spPr>
        <a:xfrm>
          <a:off x="4686300" y="16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38043</xdr:rowOff>
    </xdr:from>
    <xdr:to>
      <xdr:col>5</xdr:col>
      <xdr:colOff>409575</xdr:colOff>
      <xdr:row>97</xdr:row>
      <xdr:rowOff>139643</xdr:rowOff>
    </xdr:to>
    <xdr:sp macro="" textlink="">
      <xdr:nvSpPr>
        <xdr:cNvPr id="257" name="円/楕円 256"/>
        <xdr:cNvSpPr/>
      </xdr:nvSpPr>
      <xdr:spPr>
        <a:xfrm>
          <a:off x="3746500" y="166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130770</xdr:rowOff>
    </xdr:from>
    <xdr:ext cx="534377" cy="259045"/>
    <xdr:sp macro="" textlink="">
      <xdr:nvSpPr>
        <xdr:cNvPr id="258" name="テキスト ボックス 257"/>
        <xdr:cNvSpPr txBox="1"/>
      </xdr:nvSpPr>
      <xdr:spPr>
        <a:xfrm>
          <a:off x="3530111" y="1676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37150</xdr:rowOff>
    </xdr:from>
    <xdr:to>
      <xdr:col>4</xdr:col>
      <xdr:colOff>206375</xdr:colOff>
      <xdr:row>97</xdr:row>
      <xdr:rowOff>138750</xdr:rowOff>
    </xdr:to>
    <xdr:sp macro="" textlink="">
      <xdr:nvSpPr>
        <xdr:cNvPr id="259" name="円/楕円 258"/>
        <xdr:cNvSpPr/>
      </xdr:nvSpPr>
      <xdr:spPr>
        <a:xfrm>
          <a:off x="2857500" y="166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129877</xdr:rowOff>
    </xdr:from>
    <xdr:ext cx="534377" cy="259045"/>
    <xdr:sp macro="" textlink="">
      <xdr:nvSpPr>
        <xdr:cNvPr id="260" name="テキスト ボックス 259"/>
        <xdr:cNvSpPr txBox="1"/>
      </xdr:nvSpPr>
      <xdr:spPr>
        <a:xfrm>
          <a:off x="2641111" y="167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32,504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18959</xdr:rowOff>
    </xdr:from>
    <xdr:to>
      <xdr:col>3</xdr:col>
      <xdr:colOff>3175</xdr:colOff>
      <xdr:row>97</xdr:row>
      <xdr:rowOff>120559</xdr:rowOff>
    </xdr:to>
    <xdr:sp macro="" textlink="">
      <xdr:nvSpPr>
        <xdr:cNvPr id="261" name="円/楕円 260"/>
        <xdr:cNvSpPr/>
      </xdr:nvSpPr>
      <xdr:spPr>
        <a:xfrm>
          <a:off x="1968500" y="166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111686</xdr:rowOff>
    </xdr:from>
    <xdr:ext cx="534377" cy="259045"/>
    <xdr:sp macro="" textlink="">
      <xdr:nvSpPr>
        <xdr:cNvPr id="262" name="テキスト ボックス 261"/>
        <xdr:cNvSpPr txBox="1"/>
      </xdr:nvSpPr>
      <xdr:spPr>
        <a:xfrm>
          <a:off x="1752111" y="1674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114982</xdr:rowOff>
    </xdr:from>
    <xdr:to>
      <xdr:col>1</xdr:col>
      <xdr:colOff>485775</xdr:colOff>
      <xdr:row>97</xdr:row>
      <xdr:rowOff>45132</xdr:rowOff>
    </xdr:to>
    <xdr:sp macro="" textlink="">
      <xdr:nvSpPr>
        <xdr:cNvPr id="263" name="円/楕円 262"/>
        <xdr:cNvSpPr/>
      </xdr:nvSpPr>
      <xdr:spPr>
        <a:xfrm>
          <a:off x="1079500" y="165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61659</xdr:rowOff>
    </xdr:from>
    <xdr:ext cx="534377" cy="259045"/>
    <xdr:sp macro="" textlink="">
      <xdr:nvSpPr>
        <xdr:cNvPr id="264" name="テキスト ボックス 263"/>
        <xdr:cNvSpPr txBox="1"/>
      </xdr:nvSpPr>
      <xdr:spPr>
        <a:xfrm>
          <a:off x="863111" y="1634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40386</xdr:rowOff>
    </xdr:from>
    <xdr:to>
      <xdr:col>15</xdr:col>
      <xdr:colOff>180975</xdr:colOff>
      <xdr:row>39</xdr:row>
      <xdr:rowOff>44450</xdr:rowOff>
    </xdr:to>
    <xdr:cxnSp macro="">
      <xdr:nvCxnSpPr>
        <xdr:cNvPr id="293" name="直線コネクタ 292"/>
        <xdr:cNvCxnSpPr/>
      </xdr:nvCxnSpPr>
      <xdr:spPr>
        <a:xfrm>
          <a:off x="9639300" y="6726936"/>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19177</xdr:rowOff>
    </xdr:from>
    <xdr:to>
      <xdr:col>14</xdr:col>
      <xdr:colOff>28575</xdr:colOff>
      <xdr:row>39</xdr:row>
      <xdr:rowOff>40386</xdr:rowOff>
    </xdr:to>
    <xdr:cxnSp macro="">
      <xdr:nvCxnSpPr>
        <xdr:cNvPr id="296" name="直線コネクタ 295"/>
        <xdr:cNvCxnSpPr/>
      </xdr:nvCxnSpPr>
      <xdr:spPr>
        <a:xfrm>
          <a:off x="8750300" y="6705727"/>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19177</xdr:rowOff>
    </xdr:from>
    <xdr:to>
      <xdr:col>12</xdr:col>
      <xdr:colOff>511175</xdr:colOff>
      <xdr:row>39</xdr:row>
      <xdr:rowOff>24384</xdr:rowOff>
    </xdr:to>
    <xdr:cxnSp macro="">
      <xdr:nvCxnSpPr>
        <xdr:cNvPr id="299" name="直線コネクタ 298"/>
        <xdr:cNvCxnSpPr/>
      </xdr:nvCxnSpPr>
      <xdr:spPr>
        <a:xfrm flipV="1">
          <a:off x="7861300" y="6705727"/>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119253</xdr:rowOff>
    </xdr:from>
    <xdr:to>
      <xdr:col>11</xdr:col>
      <xdr:colOff>307975</xdr:colOff>
      <xdr:row>39</xdr:row>
      <xdr:rowOff>24384</xdr:rowOff>
    </xdr:to>
    <xdr:cxnSp macro="">
      <xdr:nvCxnSpPr>
        <xdr:cNvPr id="302" name="直線コネクタ 301"/>
        <xdr:cNvCxnSpPr/>
      </xdr:nvCxnSpPr>
      <xdr:spPr>
        <a:xfrm>
          <a:off x="6972300" y="6634353"/>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2" name="円/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161036</xdr:rowOff>
    </xdr:from>
    <xdr:to>
      <xdr:col>14</xdr:col>
      <xdr:colOff>79375</xdr:colOff>
      <xdr:row>39</xdr:row>
      <xdr:rowOff>91186</xdr:rowOff>
    </xdr:to>
    <xdr:sp macro="" textlink="">
      <xdr:nvSpPr>
        <xdr:cNvPr id="314" name="円/楕円 313"/>
        <xdr:cNvSpPr/>
      </xdr:nvSpPr>
      <xdr:spPr>
        <a:xfrm>
          <a:off x="9588500" y="66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82313</xdr:rowOff>
    </xdr:from>
    <xdr:ext cx="313932" cy="259045"/>
    <xdr:sp macro="" textlink="">
      <xdr:nvSpPr>
        <xdr:cNvPr id="315" name="テキスト ボックス 314"/>
        <xdr:cNvSpPr txBox="1"/>
      </xdr:nvSpPr>
      <xdr:spPr>
        <a:xfrm>
          <a:off x="9482333" y="67688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139827</xdr:rowOff>
    </xdr:from>
    <xdr:to>
      <xdr:col>12</xdr:col>
      <xdr:colOff>561975</xdr:colOff>
      <xdr:row>39</xdr:row>
      <xdr:rowOff>69977</xdr:rowOff>
    </xdr:to>
    <xdr:sp macro="" textlink="">
      <xdr:nvSpPr>
        <xdr:cNvPr id="316" name="円/楕円 315"/>
        <xdr:cNvSpPr/>
      </xdr:nvSpPr>
      <xdr:spPr>
        <a:xfrm>
          <a:off x="8699500" y="66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61104</xdr:rowOff>
    </xdr:from>
    <xdr:ext cx="378565" cy="259045"/>
    <xdr:sp macro="" textlink="">
      <xdr:nvSpPr>
        <xdr:cNvPr id="317" name="テキスト ボックス 316"/>
        <xdr:cNvSpPr txBox="1"/>
      </xdr:nvSpPr>
      <xdr:spPr>
        <a:xfrm>
          <a:off x="8561017" y="6747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145034</xdr:rowOff>
    </xdr:from>
    <xdr:to>
      <xdr:col>11</xdr:col>
      <xdr:colOff>358775</xdr:colOff>
      <xdr:row>39</xdr:row>
      <xdr:rowOff>75184</xdr:rowOff>
    </xdr:to>
    <xdr:sp macro="" textlink="">
      <xdr:nvSpPr>
        <xdr:cNvPr id="318" name="円/楕円 317"/>
        <xdr:cNvSpPr/>
      </xdr:nvSpPr>
      <xdr:spPr>
        <a:xfrm>
          <a:off x="7810500" y="666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66311</xdr:rowOff>
    </xdr:from>
    <xdr:ext cx="378565" cy="259045"/>
    <xdr:sp macro="" textlink="">
      <xdr:nvSpPr>
        <xdr:cNvPr id="319" name="テキスト ボックス 318"/>
        <xdr:cNvSpPr txBox="1"/>
      </xdr:nvSpPr>
      <xdr:spPr>
        <a:xfrm>
          <a:off x="7672017" y="675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68453</xdr:rowOff>
    </xdr:from>
    <xdr:to>
      <xdr:col>10</xdr:col>
      <xdr:colOff>155575</xdr:colOff>
      <xdr:row>38</xdr:row>
      <xdr:rowOff>170053</xdr:rowOff>
    </xdr:to>
    <xdr:sp macro="" textlink="">
      <xdr:nvSpPr>
        <xdr:cNvPr id="320" name="円/楕円 319"/>
        <xdr:cNvSpPr/>
      </xdr:nvSpPr>
      <xdr:spPr>
        <a:xfrm>
          <a:off x="6921500" y="6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161180</xdr:rowOff>
    </xdr:from>
    <xdr:ext cx="378565" cy="259045"/>
    <xdr:sp macro="" textlink="">
      <xdr:nvSpPr>
        <xdr:cNvPr id="321" name="テキスト ボックス 320"/>
        <xdr:cNvSpPr txBox="1"/>
      </xdr:nvSpPr>
      <xdr:spPr>
        <a:xfrm>
          <a:off x="6783017" y="6676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123375</xdr:rowOff>
    </xdr:from>
    <xdr:to>
      <xdr:col>15</xdr:col>
      <xdr:colOff>180975</xdr:colOff>
      <xdr:row>58</xdr:row>
      <xdr:rowOff>141859</xdr:rowOff>
    </xdr:to>
    <xdr:cxnSp macro="">
      <xdr:nvCxnSpPr>
        <xdr:cNvPr id="352" name="直線コネクタ 351"/>
        <xdr:cNvCxnSpPr/>
      </xdr:nvCxnSpPr>
      <xdr:spPr>
        <a:xfrm>
          <a:off x="9639300" y="10067475"/>
          <a:ext cx="8382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118793</xdr:rowOff>
    </xdr:from>
    <xdr:to>
      <xdr:col>14</xdr:col>
      <xdr:colOff>28575</xdr:colOff>
      <xdr:row>58</xdr:row>
      <xdr:rowOff>123375</xdr:rowOff>
    </xdr:to>
    <xdr:cxnSp macro="">
      <xdr:nvCxnSpPr>
        <xdr:cNvPr id="355" name="直線コネクタ 354"/>
        <xdr:cNvCxnSpPr/>
      </xdr:nvCxnSpPr>
      <xdr:spPr>
        <a:xfrm>
          <a:off x="8750300" y="10062893"/>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118793</xdr:rowOff>
    </xdr:from>
    <xdr:to>
      <xdr:col>12</xdr:col>
      <xdr:colOff>511175</xdr:colOff>
      <xdr:row>58</xdr:row>
      <xdr:rowOff>146600</xdr:rowOff>
    </xdr:to>
    <xdr:cxnSp macro="">
      <xdr:nvCxnSpPr>
        <xdr:cNvPr id="358" name="直線コネクタ 357"/>
        <xdr:cNvCxnSpPr/>
      </xdr:nvCxnSpPr>
      <xdr:spPr>
        <a:xfrm flipV="1">
          <a:off x="7861300" y="10062893"/>
          <a:ext cx="889000" cy="2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146600</xdr:rowOff>
    </xdr:from>
    <xdr:to>
      <xdr:col>11</xdr:col>
      <xdr:colOff>307975</xdr:colOff>
      <xdr:row>59</xdr:row>
      <xdr:rowOff>18398</xdr:rowOff>
    </xdr:to>
    <xdr:cxnSp macro="">
      <xdr:nvCxnSpPr>
        <xdr:cNvPr id="361" name="直線コネクタ 360"/>
        <xdr:cNvCxnSpPr/>
      </xdr:nvCxnSpPr>
      <xdr:spPr>
        <a:xfrm flipV="1">
          <a:off x="6972300" y="10090700"/>
          <a:ext cx="889000" cy="4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91059</xdr:rowOff>
    </xdr:from>
    <xdr:to>
      <xdr:col>15</xdr:col>
      <xdr:colOff>231775</xdr:colOff>
      <xdr:row>59</xdr:row>
      <xdr:rowOff>21209</xdr:rowOff>
    </xdr:to>
    <xdr:sp macro="" textlink="">
      <xdr:nvSpPr>
        <xdr:cNvPr id="371" name="円/楕円 370"/>
        <xdr:cNvSpPr/>
      </xdr:nvSpPr>
      <xdr:spPr>
        <a:xfrm>
          <a:off x="10426700" y="100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113936</xdr:rowOff>
    </xdr:from>
    <xdr:ext cx="534377" cy="259045"/>
    <xdr:sp macro="" textlink="">
      <xdr:nvSpPr>
        <xdr:cNvPr id="372" name="農林水産業費該当値テキスト"/>
        <xdr:cNvSpPr txBox="1"/>
      </xdr:nvSpPr>
      <xdr:spPr>
        <a:xfrm>
          <a:off x="10528300" y="988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72575</xdr:rowOff>
    </xdr:from>
    <xdr:to>
      <xdr:col>14</xdr:col>
      <xdr:colOff>79375</xdr:colOff>
      <xdr:row>59</xdr:row>
      <xdr:rowOff>2725</xdr:rowOff>
    </xdr:to>
    <xdr:sp macro="" textlink="">
      <xdr:nvSpPr>
        <xdr:cNvPr id="373" name="円/楕円 372"/>
        <xdr:cNvSpPr/>
      </xdr:nvSpPr>
      <xdr:spPr>
        <a:xfrm>
          <a:off x="9588500" y="100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19252</xdr:rowOff>
    </xdr:from>
    <xdr:ext cx="534377" cy="259045"/>
    <xdr:sp macro="" textlink="">
      <xdr:nvSpPr>
        <xdr:cNvPr id="374" name="テキスト ボックス 373"/>
        <xdr:cNvSpPr txBox="1"/>
      </xdr:nvSpPr>
      <xdr:spPr>
        <a:xfrm>
          <a:off x="9372111" y="97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44,999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67993</xdr:rowOff>
    </xdr:from>
    <xdr:to>
      <xdr:col>12</xdr:col>
      <xdr:colOff>561975</xdr:colOff>
      <xdr:row>58</xdr:row>
      <xdr:rowOff>169593</xdr:rowOff>
    </xdr:to>
    <xdr:sp macro="" textlink="">
      <xdr:nvSpPr>
        <xdr:cNvPr id="375" name="円/楕円 374"/>
        <xdr:cNvSpPr/>
      </xdr:nvSpPr>
      <xdr:spPr>
        <a:xfrm>
          <a:off x="8699500" y="1001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14670</xdr:rowOff>
    </xdr:from>
    <xdr:ext cx="534377" cy="259045"/>
    <xdr:sp macro="" textlink="">
      <xdr:nvSpPr>
        <xdr:cNvPr id="376" name="テキスト ボックス 375"/>
        <xdr:cNvSpPr txBox="1"/>
      </xdr:nvSpPr>
      <xdr:spPr>
        <a:xfrm>
          <a:off x="8483111" y="978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95800</xdr:rowOff>
    </xdr:from>
    <xdr:to>
      <xdr:col>11</xdr:col>
      <xdr:colOff>358775</xdr:colOff>
      <xdr:row>59</xdr:row>
      <xdr:rowOff>25950</xdr:rowOff>
    </xdr:to>
    <xdr:sp macro="" textlink="">
      <xdr:nvSpPr>
        <xdr:cNvPr id="377" name="円/楕円 376"/>
        <xdr:cNvSpPr/>
      </xdr:nvSpPr>
      <xdr:spPr>
        <a:xfrm>
          <a:off x="7810500" y="100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42477</xdr:rowOff>
    </xdr:from>
    <xdr:ext cx="534377" cy="259045"/>
    <xdr:sp macro="" textlink="">
      <xdr:nvSpPr>
        <xdr:cNvPr id="378" name="テキスト ボックス 377"/>
        <xdr:cNvSpPr txBox="1"/>
      </xdr:nvSpPr>
      <xdr:spPr>
        <a:xfrm>
          <a:off x="7594111" y="981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139048</xdr:rowOff>
    </xdr:from>
    <xdr:to>
      <xdr:col>10</xdr:col>
      <xdr:colOff>155575</xdr:colOff>
      <xdr:row>59</xdr:row>
      <xdr:rowOff>69198</xdr:rowOff>
    </xdr:to>
    <xdr:sp macro="" textlink="">
      <xdr:nvSpPr>
        <xdr:cNvPr id="379" name="円/楕円 378"/>
        <xdr:cNvSpPr/>
      </xdr:nvSpPr>
      <xdr:spPr>
        <a:xfrm>
          <a:off x="6921500" y="100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85725</xdr:rowOff>
    </xdr:from>
    <xdr:ext cx="534377" cy="259045"/>
    <xdr:sp macro="" textlink="">
      <xdr:nvSpPr>
        <xdr:cNvPr id="380" name="テキスト ボックス 379"/>
        <xdr:cNvSpPr txBox="1"/>
      </xdr:nvSpPr>
      <xdr:spPr>
        <a:xfrm>
          <a:off x="6705111" y="985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147309</xdr:rowOff>
    </xdr:from>
    <xdr:to>
      <xdr:col>15</xdr:col>
      <xdr:colOff>180975</xdr:colOff>
      <xdr:row>78</xdr:row>
      <xdr:rowOff>88526</xdr:rowOff>
    </xdr:to>
    <xdr:cxnSp macro="">
      <xdr:nvCxnSpPr>
        <xdr:cNvPr id="411" name="直線コネクタ 410"/>
        <xdr:cNvCxnSpPr/>
      </xdr:nvCxnSpPr>
      <xdr:spPr>
        <a:xfrm flipV="1">
          <a:off x="9639300" y="13348959"/>
          <a:ext cx="8382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61094</xdr:rowOff>
    </xdr:from>
    <xdr:to>
      <xdr:col>14</xdr:col>
      <xdr:colOff>28575</xdr:colOff>
      <xdr:row>78</xdr:row>
      <xdr:rowOff>88526</xdr:rowOff>
    </xdr:to>
    <xdr:cxnSp macro="">
      <xdr:nvCxnSpPr>
        <xdr:cNvPr id="414" name="直線コネクタ 413"/>
        <xdr:cNvCxnSpPr/>
      </xdr:nvCxnSpPr>
      <xdr:spPr>
        <a:xfrm>
          <a:off x="8750300" y="134341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42663</xdr:rowOff>
    </xdr:from>
    <xdr:ext cx="469744" cy="259045"/>
    <xdr:sp macro="" textlink="">
      <xdr:nvSpPr>
        <xdr:cNvPr id="416" name="テキスト ボックス 415"/>
        <xdr:cNvSpPr txBox="1"/>
      </xdr:nvSpPr>
      <xdr:spPr>
        <a:xfrm>
          <a:off x="9404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61094</xdr:rowOff>
    </xdr:from>
    <xdr:to>
      <xdr:col>12</xdr:col>
      <xdr:colOff>511175</xdr:colOff>
      <xdr:row>78</xdr:row>
      <xdr:rowOff>84444</xdr:rowOff>
    </xdr:to>
    <xdr:cxnSp macro="">
      <xdr:nvCxnSpPr>
        <xdr:cNvPr id="417" name="直線コネクタ 416"/>
        <xdr:cNvCxnSpPr/>
      </xdr:nvCxnSpPr>
      <xdr:spPr>
        <a:xfrm flipV="1">
          <a:off x="7861300" y="13434194"/>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76639</xdr:rowOff>
    </xdr:from>
    <xdr:to>
      <xdr:col>11</xdr:col>
      <xdr:colOff>307975</xdr:colOff>
      <xdr:row>78</xdr:row>
      <xdr:rowOff>84444</xdr:rowOff>
    </xdr:to>
    <xdr:cxnSp macro="">
      <xdr:nvCxnSpPr>
        <xdr:cNvPr id="420" name="直線コネクタ 419"/>
        <xdr:cNvCxnSpPr/>
      </xdr:nvCxnSpPr>
      <xdr:spPr>
        <a:xfrm>
          <a:off x="6972300" y="13449739"/>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96509</xdr:rowOff>
    </xdr:from>
    <xdr:to>
      <xdr:col>15</xdr:col>
      <xdr:colOff>231775</xdr:colOff>
      <xdr:row>78</xdr:row>
      <xdr:rowOff>26659</xdr:rowOff>
    </xdr:to>
    <xdr:sp macro="" textlink="">
      <xdr:nvSpPr>
        <xdr:cNvPr id="430" name="円/楕円 429"/>
        <xdr:cNvSpPr/>
      </xdr:nvSpPr>
      <xdr:spPr>
        <a:xfrm>
          <a:off x="10426700" y="132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74936</xdr:rowOff>
    </xdr:from>
    <xdr:ext cx="469744" cy="259045"/>
    <xdr:sp macro="" textlink="">
      <xdr:nvSpPr>
        <xdr:cNvPr id="431" name="商工費該当値テキスト"/>
        <xdr:cNvSpPr txBox="1"/>
      </xdr:nvSpPr>
      <xdr:spPr>
        <a:xfrm>
          <a:off x="10528300" y="1327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37726</xdr:rowOff>
    </xdr:from>
    <xdr:to>
      <xdr:col>14</xdr:col>
      <xdr:colOff>79375</xdr:colOff>
      <xdr:row>78</xdr:row>
      <xdr:rowOff>139326</xdr:rowOff>
    </xdr:to>
    <xdr:sp macro="" textlink="">
      <xdr:nvSpPr>
        <xdr:cNvPr id="432" name="円/楕円 431"/>
        <xdr:cNvSpPr/>
      </xdr:nvSpPr>
      <xdr:spPr>
        <a:xfrm>
          <a:off x="9588500" y="134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130453</xdr:rowOff>
    </xdr:from>
    <xdr:ext cx="469744" cy="259045"/>
    <xdr:sp macro="" textlink="">
      <xdr:nvSpPr>
        <xdr:cNvPr id="433" name="テキスト ボックス 432"/>
        <xdr:cNvSpPr txBox="1"/>
      </xdr:nvSpPr>
      <xdr:spPr>
        <a:xfrm>
          <a:off x="9404427" y="135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10294</xdr:rowOff>
    </xdr:from>
    <xdr:to>
      <xdr:col>12</xdr:col>
      <xdr:colOff>561975</xdr:colOff>
      <xdr:row>78</xdr:row>
      <xdr:rowOff>111894</xdr:rowOff>
    </xdr:to>
    <xdr:sp macro="" textlink="">
      <xdr:nvSpPr>
        <xdr:cNvPr id="434" name="円/楕円 433"/>
        <xdr:cNvSpPr/>
      </xdr:nvSpPr>
      <xdr:spPr>
        <a:xfrm>
          <a:off x="8699500" y="133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103021</xdr:rowOff>
    </xdr:from>
    <xdr:ext cx="469744" cy="259045"/>
    <xdr:sp macro="" textlink="">
      <xdr:nvSpPr>
        <xdr:cNvPr id="435" name="テキスト ボックス 434"/>
        <xdr:cNvSpPr txBox="1"/>
      </xdr:nvSpPr>
      <xdr:spPr>
        <a:xfrm>
          <a:off x="8515427" y="1347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33644</xdr:rowOff>
    </xdr:from>
    <xdr:to>
      <xdr:col>11</xdr:col>
      <xdr:colOff>358775</xdr:colOff>
      <xdr:row>78</xdr:row>
      <xdr:rowOff>135244</xdr:rowOff>
    </xdr:to>
    <xdr:sp macro="" textlink="">
      <xdr:nvSpPr>
        <xdr:cNvPr id="436" name="円/楕円 435"/>
        <xdr:cNvSpPr/>
      </xdr:nvSpPr>
      <xdr:spPr>
        <a:xfrm>
          <a:off x="7810500" y="134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126371</xdr:rowOff>
    </xdr:from>
    <xdr:ext cx="469744" cy="259045"/>
    <xdr:sp macro="" textlink="">
      <xdr:nvSpPr>
        <xdr:cNvPr id="437" name="テキスト ボックス 436"/>
        <xdr:cNvSpPr txBox="1"/>
      </xdr:nvSpPr>
      <xdr:spPr>
        <a:xfrm>
          <a:off x="7626427" y="134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25839</xdr:rowOff>
    </xdr:from>
    <xdr:to>
      <xdr:col>10</xdr:col>
      <xdr:colOff>155575</xdr:colOff>
      <xdr:row>78</xdr:row>
      <xdr:rowOff>127439</xdr:rowOff>
    </xdr:to>
    <xdr:sp macro="" textlink="">
      <xdr:nvSpPr>
        <xdr:cNvPr id="438" name="円/楕円 437"/>
        <xdr:cNvSpPr/>
      </xdr:nvSpPr>
      <xdr:spPr>
        <a:xfrm>
          <a:off x="6921500" y="133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118566</xdr:rowOff>
    </xdr:from>
    <xdr:ext cx="469744" cy="259045"/>
    <xdr:sp macro="" textlink="">
      <xdr:nvSpPr>
        <xdr:cNvPr id="439" name="テキスト ボックス 438"/>
        <xdr:cNvSpPr txBox="1"/>
      </xdr:nvSpPr>
      <xdr:spPr>
        <a:xfrm>
          <a:off x="6737427" y="134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142241</xdr:rowOff>
    </xdr:from>
    <xdr:to>
      <xdr:col>15</xdr:col>
      <xdr:colOff>180975</xdr:colOff>
      <xdr:row>98</xdr:row>
      <xdr:rowOff>148523</xdr:rowOff>
    </xdr:to>
    <xdr:cxnSp macro="">
      <xdr:nvCxnSpPr>
        <xdr:cNvPr id="468" name="直線コネクタ 467"/>
        <xdr:cNvCxnSpPr/>
      </xdr:nvCxnSpPr>
      <xdr:spPr>
        <a:xfrm flipV="1">
          <a:off x="9639300" y="16944341"/>
          <a:ext cx="838200" cy="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148523</xdr:rowOff>
    </xdr:from>
    <xdr:to>
      <xdr:col>14</xdr:col>
      <xdr:colOff>28575</xdr:colOff>
      <xdr:row>98</xdr:row>
      <xdr:rowOff>155087</xdr:rowOff>
    </xdr:to>
    <xdr:cxnSp macro="">
      <xdr:nvCxnSpPr>
        <xdr:cNvPr id="471" name="直線コネクタ 470"/>
        <xdr:cNvCxnSpPr/>
      </xdr:nvCxnSpPr>
      <xdr:spPr>
        <a:xfrm flipV="1">
          <a:off x="8750300" y="16950623"/>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155087</xdr:rowOff>
    </xdr:from>
    <xdr:to>
      <xdr:col>12</xdr:col>
      <xdr:colOff>511175</xdr:colOff>
      <xdr:row>98</xdr:row>
      <xdr:rowOff>155620</xdr:rowOff>
    </xdr:to>
    <xdr:cxnSp macro="">
      <xdr:nvCxnSpPr>
        <xdr:cNvPr id="474" name="直線コネクタ 473"/>
        <xdr:cNvCxnSpPr/>
      </xdr:nvCxnSpPr>
      <xdr:spPr>
        <a:xfrm flipV="1">
          <a:off x="7861300" y="1695718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153552</xdr:rowOff>
    </xdr:from>
    <xdr:to>
      <xdr:col>11</xdr:col>
      <xdr:colOff>307975</xdr:colOff>
      <xdr:row>98</xdr:row>
      <xdr:rowOff>155620</xdr:rowOff>
    </xdr:to>
    <xdr:cxnSp macro="">
      <xdr:nvCxnSpPr>
        <xdr:cNvPr id="477" name="直線コネクタ 476"/>
        <xdr:cNvCxnSpPr/>
      </xdr:nvCxnSpPr>
      <xdr:spPr>
        <a:xfrm>
          <a:off x="6972300" y="1695565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91441</xdr:rowOff>
    </xdr:from>
    <xdr:to>
      <xdr:col>15</xdr:col>
      <xdr:colOff>231775</xdr:colOff>
      <xdr:row>99</xdr:row>
      <xdr:rowOff>21591</xdr:rowOff>
    </xdr:to>
    <xdr:sp macro="" textlink="">
      <xdr:nvSpPr>
        <xdr:cNvPr id="487" name="円/楕円 486"/>
        <xdr:cNvSpPr/>
      </xdr:nvSpPr>
      <xdr:spPr>
        <a:xfrm>
          <a:off x="10426700" y="168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38,666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97723</xdr:rowOff>
    </xdr:from>
    <xdr:to>
      <xdr:col>14</xdr:col>
      <xdr:colOff>79375</xdr:colOff>
      <xdr:row>99</xdr:row>
      <xdr:rowOff>27873</xdr:rowOff>
    </xdr:to>
    <xdr:sp macro="" textlink="">
      <xdr:nvSpPr>
        <xdr:cNvPr id="489" name="円/楕円 488"/>
        <xdr:cNvSpPr/>
      </xdr:nvSpPr>
      <xdr:spPr>
        <a:xfrm>
          <a:off x="9588500" y="168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19000</xdr:rowOff>
    </xdr:from>
    <xdr:ext cx="534377" cy="259045"/>
    <xdr:sp macro="" textlink="">
      <xdr:nvSpPr>
        <xdr:cNvPr id="490" name="テキスト ボックス 489"/>
        <xdr:cNvSpPr txBox="1"/>
      </xdr:nvSpPr>
      <xdr:spPr>
        <a:xfrm>
          <a:off x="9372111" y="169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35,369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104287</xdr:rowOff>
    </xdr:from>
    <xdr:to>
      <xdr:col>12</xdr:col>
      <xdr:colOff>561975</xdr:colOff>
      <xdr:row>99</xdr:row>
      <xdr:rowOff>34437</xdr:rowOff>
    </xdr:to>
    <xdr:sp macro="" textlink="">
      <xdr:nvSpPr>
        <xdr:cNvPr id="491" name="円/楕円 490"/>
        <xdr:cNvSpPr/>
      </xdr:nvSpPr>
      <xdr:spPr>
        <a:xfrm>
          <a:off x="8699500" y="1690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25564</xdr:rowOff>
    </xdr:from>
    <xdr:ext cx="534377" cy="259045"/>
    <xdr:sp macro="" textlink="">
      <xdr:nvSpPr>
        <xdr:cNvPr id="492" name="テキスト ボックス 491"/>
        <xdr:cNvSpPr txBox="1"/>
      </xdr:nvSpPr>
      <xdr:spPr>
        <a:xfrm>
          <a:off x="8483111" y="1699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104820</xdr:rowOff>
    </xdr:from>
    <xdr:to>
      <xdr:col>11</xdr:col>
      <xdr:colOff>358775</xdr:colOff>
      <xdr:row>99</xdr:row>
      <xdr:rowOff>34970</xdr:rowOff>
    </xdr:to>
    <xdr:sp macro="" textlink="">
      <xdr:nvSpPr>
        <xdr:cNvPr id="493" name="円/楕円 492"/>
        <xdr:cNvSpPr/>
      </xdr:nvSpPr>
      <xdr:spPr>
        <a:xfrm>
          <a:off x="7810500" y="169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26097</xdr:rowOff>
    </xdr:from>
    <xdr:ext cx="534377" cy="259045"/>
    <xdr:sp macro="" textlink="">
      <xdr:nvSpPr>
        <xdr:cNvPr id="494" name="テキスト ボックス 493"/>
        <xdr:cNvSpPr txBox="1"/>
      </xdr:nvSpPr>
      <xdr:spPr>
        <a:xfrm>
          <a:off x="7594111" y="1699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102752</xdr:rowOff>
    </xdr:from>
    <xdr:to>
      <xdr:col>10</xdr:col>
      <xdr:colOff>155575</xdr:colOff>
      <xdr:row>99</xdr:row>
      <xdr:rowOff>32902</xdr:rowOff>
    </xdr:to>
    <xdr:sp macro="" textlink="">
      <xdr:nvSpPr>
        <xdr:cNvPr id="495" name="円/楕円 494"/>
        <xdr:cNvSpPr/>
      </xdr:nvSpPr>
      <xdr:spPr>
        <a:xfrm>
          <a:off x="6921500" y="1690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24029</xdr:rowOff>
    </xdr:from>
    <xdr:ext cx="534377" cy="259045"/>
    <xdr:sp macro="" textlink="">
      <xdr:nvSpPr>
        <xdr:cNvPr id="496" name="テキスト ボックス 495"/>
        <xdr:cNvSpPr txBox="1"/>
      </xdr:nvSpPr>
      <xdr:spPr>
        <a:xfrm>
          <a:off x="6705111" y="1699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117945</xdr:rowOff>
    </xdr:from>
    <xdr:to>
      <xdr:col>23</xdr:col>
      <xdr:colOff>517525</xdr:colOff>
      <xdr:row>37</xdr:row>
      <xdr:rowOff>124574</xdr:rowOff>
    </xdr:to>
    <xdr:cxnSp macro="">
      <xdr:nvCxnSpPr>
        <xdr:cNvPr id="525" name="直線コネクタ 524"/>
        <xdr:cNvCxnSpPr/>
      </xdr:nvCxnSpPr>
      <xdr:spPr>
        <a:xfrm>
          <a:off x="15481300" y="6461595"/>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117945</xdr:rowOff>
    </xdr:from>
    <xdr:to>
      <xdr:col>22</xdr:col>
      <xdr:colOff>365125</xdr:colOff>
      <xdr:row>37</xdr:row>
      <xdr:rowOff>122288</xdr:rowOff>
    </xdr:to>
    <xdr:cxnSp macro="">
      <xdr:nvCxnSpPr>
        <xdr:cNvPr id="528" name="直線コネクタ 527"/>
        <xdr:cNvCxnSpPr/>
      </xdr:nvCxnSpPr>
      <xdr:spPr>
        <a:xfrm flipV="1">
          <a:off x="14592300" y="6461595"/>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116516</xdr:rowOff>
    </xdr:from>
    <xdr:to>
      <xdr:col>21</xdr:col>
      <xdr:colOff>161925</xdr:colOff>
      <xdr:row>37</xdr:row>
      <xdr:rowOff>122288</xdr:rowOff>
    </xdr:to>
    <xdr:cxnSp macro="">
      <xdr:nvCxnSpPr>
        <xdr:cNvPr id="531" name="直線コネクタ 530"/>
        <xdr:cNvCxnSpPr/>
      </xdr:nvCxnSpPr>
      <xdr:spPr>
        <a:xfrm>
          <a:off x="13703300" y="6460166"/>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93085</xdr:rowOff>
    </xdr:from>
    <xdr:to>
      <xdr:col>19</xdr:col>
      <xdr:colOff>644525</xdr:colOff>
      <xdr:row>37</xdr:row>
      <xdr:rowOff>116516</xdr:rowOff>
    </xdr:to>
    <xdr:cxnSp macro="">
      <xdr:nvCxnSpPr>
        <xdr:cNvPr id="534" name="直線コネクタ 533"/>
        <xdr:cNvCxnSpPr/>
      </xdr:nvCxnSpPr>
      <xdr:spPr>
        <a:xfrm>
          <a:off x="12814300" y="6436735"/>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73774</xdr:rowOff>
    </xdr:from>
    <xdr:to>
      <xdr:col>23</xdr:col>
      <xdr:colOff>568325</xdr:colOff>
      <xdr:row>38</xdr:row>
      <xdr:rowOff>3924</xdr:rowOff>
    </xdr:to>
    <xdr:sp macro="" textlink="">
      <xdr:nvSpPr>
        <xdr:cNvPr id="544" name="円/楕円 543"/>
        <xdr:cNvSpPr/>
      </xdr:nvSpPr>
      <xdr:spPr>
        <a:xfrm>
          <a:off x="16268700" y="641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160151</xdr:rowOff>
    </xdr:from>
    <xdr:ext cx="534377" cy="259045"/>
    <xdr:sp macro="" textlink="">
      <xdr:nvSpPr>
        <xdr:cNvPr id="545" name="消防費該当値テキスト"/>
        <xdr:cNvSpPr txBox="1"/>
      </xdr:nvSpPr>
      <xdr:spPr>
        <a:xfrm>
          <a:off x="16370300" y="633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13,794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67145</xdr:rowOff>
    </xdr:from>
    <xdr:to>
      <xdr:col>22</xdr:col>
      <xdr:colOff>415925</xdr:colOff>
      <xdr:row>37</xdr:row>
      <xdr:rowOff>168745</xdr:rowOff>
    </xdr:to>
    <xdr:sp macro="" textlink="">
      <xdr:nvSpPr>
        <xdr:cNvPr id="546" name="円/楕円 545"/>
        <xdr:cNvSpPr/>
      </xdr:nvSpPr>
      <xdr:spPr>
        <a:xfrm>
          <a:off x="15430500" y="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159872</xdr:rowOff>
    </xdr:from>
    <xdr:ext cx="534377" cy="259045"/>
    <xdr:sp macro="" textlink="">
      <xdr:nvSpPr>
        <xdr:cNvPr id="547" name="テキスト ボックス 546"/>
        <xdr:cNvSpPr txBox="1"/>
      </xdr:nvSpPr>
      <xdr:spPr>
        <a:xfrm>
          <a:off x="15214111" y="65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71488</xdr:rowOff>
    </xdr:from>
    <xdr:to>
      <xdr:col>21</xdr:col>
      <xdr:colOff>212725</xdr:colOff>
      <xdr:row>38</xdr:row>
      <xdr:rowOff>1639</xdr:rowOff>
    </xdr:to>
    <xdr:sp macro="" textlink="">
      <xdr:nvSpPr>
        <xdr:cNvPr id="548" name="円/楕円 547"/>
        <xdr:cNvSpPr/>
      </xdr:nvSpPr>
      <xdr:spPr>
        <a:xfrm>
          <a:off x="14541500" y="6415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164216</xdr:rowOff>
    </xdr:from>
    <xdr:ext cx="534377" cy="259045"/>
    <xdr:sp macro="" textlink="">
      <xdr:nvSpPr>
        <xdr:cNvPr id="549" name="テキスト ボックス 548"/>
        <xdr:cNvSpPr txBox="1"/>
      </xdr:nvSpPr>
      <xdr:spPr>
        <a:xfrm>
          <a:off x="14325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65716</xdr:rowOff>
    </xdr:from>
    <xdr:to>
      <xdr:col>20</xdr:col>
      <xdr:colOff>9525</xdr:colOff>
      <xdr:row>37</xdr:row>
      <xdr:rowOff>167316</xdr:rowOff>
    </xdr:to>
    <xdr:sp macro="" textlink="">
      <xdr:nvSpPr>
        <xdr:cNvPr id="550" name="円/楕円 549"/>
        <xdr:cNvSpPr/>
      </xdr:nvSpPr>
      <xdr:spPr>
        <a:xfrm>
          <a:off x="13652500" y="64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158443</xdr:rowOff>
    </xdr:from>
    <xdr:ext cx="534377" cy="259045"/>
    <xdr:sp macro="" textlink="">
      <xdr:nvSpPr>
        <xdr:cNvPr id="551" name="テキスト ボックス 550"/>
        <xdr:cNvSpPr txBox="1"/>
      </xdr:nvSpPr>
      <xdr:spPr>
        <a:xfrm>
          <a:off x="13436111" y="65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42285</xdr:rowOff>
    </xdr:from>
    <xdr:to>
      <xdr:col>18</xdr:col>
      <xdr:colOff>492125</xdr:colOff>
      <xdr:row>37</xdr:row>
      <xdr:rowOff>143885</xdr:rowOff>
    </xdr:to>
    <xdr:sp macro="" textlink="">
      <xdr:nvSpPr>
        <xdr:cNvPr id="552" name="円/楕円 551"/>
        <xdr:cNvSpPr/>
      </xdr:nvSpPr>
      <xdr:spPr>
        <a:xfrm>
          <a:off x="12763500" y="638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135012</xdr:rowOff>
    </xdr:from>
    <xdr:ext cx="534377" cy="259045"/>
    <xdr:sp macro="" textlink="">
      <xdr:nvSpPr>
        <xdr:cNvPr id="553" name="テキスト ボックス 552"/>
        <xdr:cNvSpPr txBox="1"/>
      </xdr:nvSpPr>
      <xdr:spPr>
        <a:xfrm>
          <a:off x="12547111" y="64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8312</xdr:rowOff>
    </xdr:from>
    <xdr:to>
      <xdr:col>23</xdr:col>
      <xdr:colOff>517525</xdr:colOff>
      <xdr:row>58</xdr:row>
      <xdr:rowOff>38640</xdr:rowOff>
    </xdr:to>
    <xdr:cxnSp macro="">
      <xdr:nvCxnSpPr>
        <xdr:cNvPr id="583" name="直線コネクタ 582"/>
        <xdr:cNvCxnSpPr/>
      </xdr:nvCxnSpPr>
      <xdr:spPr>
        <a:xfrm flipV="1">
          <a:off x="15481300" y="9780962"/>
          <a:ext cx="8382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38640</xdr:rowOff>
    </xdr:from>
    <xdr:to>
      <xdr:col>22</xdr:col>
      <xdr:colOff>365125</xdr:colOff>
      <xdr:row>58</xdr:row>
      <xdr:rowOff>98876</xdr:rowOff>
    </xdr:to>
    <xdr:cxnSp macro="">
      <xdr:nvCxnSpPr>
        <xdr:cNvPr id="586" name="直線コネクタ 585"/>
        <xdr:cNvCxnSpPr/>
      </xdr:nvCxnSpPr>
      <xdr:spPr>
        <a:xfrm flipV="1">
          <a:off x="14592300" y="9982740"/>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49213</xdr:rowOff>
    </xdr:from>
    <xdr:to>
      <xdr:col>21</xdr:col>
      <xdr:colOff>161925</xdr:colOff>
      <xdr:row>58</xdr:row>
      <xdr:rowOff>98876</xdr:rowOff>
    </xdr:to>
    <xdr:cxnSp macro="">
      <xdr:nvCxnSpPr>
        <xdr:cNvPr id="589" name="直線コネクタ 588"/>
        <xdr:cNvCxnSpPr/>
      </xdr:nvCxnSpPr>
      <xdr:spPr>
        <a:xfrm>
          <a:off x="13703300" y="9993313"/>
          <a:ext cx="889000" cy="4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33820</xdr:rowOff>
    </xdr:from>
    <xdr:to>
      <xdr:col>19</xdr:col>
      <xdr:colOff>644525</xdr:colOff>
      <xdr:row>58</xdr:row>
      <xdr:rowOff>49213</xdr:rowOff>
    </xdr:to>
    <xdr:cxnSp macro="">
      <xdr:nvCxnSpPr>
        <xdr:cNvPr id="592" name="直線コネクタ 591"/>
        <xdr:cNvCxnSpPr/>
      </xdr:nvCxnSpPr>
      <xdr:spPr>
        <a:xfrm>
          <a:off x="12814300" y="997792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128962</xdr:rowOff>
    </xdr:from>
    <xdr:to>
      <xdr:col>23</xdr:col>
      <xdr:colOff>568325</xdr:colOff>
      <xdr:row>57</xdr:row>
      <xdr:rowOff>59112</xdr:rowOff>
    </xdr:to>
    <xdr:sp macro="" textlink="">
      <xdr:nvSpPr>
        <xdr:cNvPr id="602" name="円/楕円 601"/>
        <xdr:cNvSpPr/>
      </xdr:nvSpPr>
      <xdr:spPr>
        <a:xfrm>
          <a:off x="16268700" y="97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107389</xdr:rowOff>
    </xdr:from>
    <xdr:ext cx="534377" cy="259045"/>
    <xdr:sp macro="" textlink="">
      <xdr:nvSpPr>
        <xdr:cNvPr id="603" name="教育費該当値テキスト"/>
        <xdr:cNvSpPr txBox="1"/>
      </xdr:nvSpPr>
      <xdr:spPr>
        <a:xfrm>
          <a:off x="16370300" y="97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39,897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159290</xdr:rowOff>
    </xdr:from>
    <xdr:to>
      <xdr:col>22</xdr:col>
      <xdr:colOff>415925</xdr:colOff>
      <xdr:row>58</xdr:row>
      <xdr:rowOff>89440</xdr:rowOff>
    </xdr:to>
    <xdr:sp macro="" textlink="">
      <xdr:nvSpPr>
        <xdr:cNvPr id="604" name="円/楕円 603"/>
        <xdr:cNvSpPr/>
      </xdr:nvSpPr>
      <xdr:spPr>
        <a:xfrm>
          <a:off x="15430500" y="99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80567</xdr:rowOff>
    </xdr:from>
    <xdr:ext cx="534377" cy="259045"/>
    <xdr:sp macro="" textlink="">
      <xdr:nvSpPr>
        <xdr:cNvPr id="605" name="テキスト ボックス 604"/>
        <xdr:cNvSpPr txBox="1"/>
      </xdr:nvSpPr>
      <xdr:spPr>
        <a:xfrm>
          <a:off x="15214111" y="1002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29,305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48076</xdr:rowOff>
    </xdr:from>
    <xdr:to>
      <xdr:col>21</xdr:col>
      <xdr:colOff>212725</xdr:colOff>
      <xdr:row>58</xdr:row>
      <xdr:rowOff>149676</xdr:rowOff>
    </xdr:to>
    <xdr:sp macro="" textlink="">
      <xdr:nvSpPr>
        <xdr:cNvPr id="606" name="円/楕円 605"/>
        <xdr:cNvSpPr/>
      </xdr:nvSpPr>
      <xdr:spPr>
        <a:xfrm>
          <a:off x="14541500" y="99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140803</xdr:rowOff>
    </xdr:from>
    <xdr:ext cx="534377" cy="259045"/>
    <xdr:sp macro="" textlink="">
      <xdr:nvSpPr>
        <xdr:cNvPr id="607" name="テキスト ボックス 606"/>
        <xdr:cNvSpPr txBox="1"/>
      </xdr:nvSpPr>
      <xdr:spPr>
        <a:xfrm>
          <a:off x="14325111" y="10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169863</xdr:rowOff>
    </xdr:from>
    <xdr:to>
      <xdr:col>20</xdr:col>
      <xdr:colOff>9525</xdr:colOff>
      <xdr:row>58</xdr:row>
      <xdr:rowOff>100013</xdr:rowOff>
    </xdr:to>
    <xdr:sp macro="" textlink="">
      <xdr:nvSpPr>
        <xdr:cNvPr id="608" name="円/楕円 607"/>
        <xdr:cNvSpPr/>
      </xdr:nvSpPr>
      <xdr:spPr>
        <a:xfrm>
          <a:off x="13652500" y="99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91140</xdr:rowOff>
    </xdr:from>
    <xdr:ext cx="534377" cy="259045"/>
    <xdr:sp macro="" textlink="">
      <xdr:nvSpPr>
        <xdr:cNvPr id="609" name="テキスト ボックス 608"/>
        <xdr:cNvSpPr txBox="1"/>
      </xdr:nvSpPr>
      <xdr:spPr>
        <a:xfrm>
          <a:off x="13436111" y="100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154470</xdr:rowOff>
    </xdr:from>
    <xdr:to>
      <xdr:col>18</xdr:col>
      <xdr:colOff>492125</xdr:colOff>
      <xdr:row>58</xdr:row>
      <xdr:rowOff>84620</xdr:rowOff>
    </xdr:to>
    <xdr:sp macro="" textlink="">
      <xdr:nvSpPr>
        <xdr:cNvPr id="610" name="円/楕円 609"/>
        <xdr:cNvSpPr/>
      </xdr:nvSpPr>
      <xdr:spPr>
        <a:xfrm>
          <a:off x="12763500" y="99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75747</xdr:rowOff>
    </xdr:from>
    <xdr:ext cx="534377" cy="259045"/>
    <xdr:sp macro="" textlink="">
      <xdr:nvSpPr>
        <xdr:cNvPr id="611" name="テキスト ボックス 610"/>
        <xdr:cNvSpPr txBox="1"/>
      </xdr:nvSpPr>
      <xdr:spPr>
        <a:xfrm>
          <a:off x="12547111" y="100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29,558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123031</xdr:rowOff>
    </xdr:from>
    <xdr:to>
      <xdr:col>23</xdr:col>
      <xdr:colOff>517525</xdr:colOff>
      <xdr:row>78</xdr:row>
      <xdr:rowOff>133683</xdr:rowOff>
    </xdr:to>
    <xdr:cxnSp macro="">
      <xdr:nvCxnSpPr>
        <xdr:cNvPr id="638" name="直線コネクタ 637"/>
        <xdr:cNvCxnSpPr/>
      </xdr:nvCxnSpPr>
      <xdr:spPr>
        <a:xfrm flipV="1">
          <a:off x="15481300" y="13496131"/>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133683</xdr:rowOff>
    </xdr:from>
    <xdr:to>
      <xdr:col>22</xdr:col>
      <xdr:colOff>365125</xdr:colOff>
      <xdr:row>78</xdr:row>
      <xdr:rowOff>139554</xdr:rowOff>
    </xdr:to>
    <xdr:cxnSp macro="">
      <xdr:nvCxnSpPr>
        <xdr:cNvPr id="641" name="直線コネクタ 640"/>
        <xdr:cNvCxnSpPr/>
      </xdr:nvCxnSpPr>
      <xdr:spPr>
        <a:xfrm flipV="1">
          <a:off x="14592300" y="13506783"/>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132193</xdr:rowOff>
    </xdr:from>
    <xdr:to>
      <xdr:col>21</xdr:col>
      <xdr:colOff>161925</xdr:colOff>
      <xdr:row>78</xdr:row>
      <xdr:rowOff>139554</xdr:rowOff>
    </xdr:to>
    <xdr:cxnSp macro="">
      <xdr:nvCxnSpPr>
        <xdr:cNvPr id="644" name="直線コネクタ 643"/>
        <xdr:cNvCxnSpPr/>
      </xdr:nvCxnSpPr>
      <xdr:spPr>
        <a:xfrm>
          <a:off x="13703300" y="13505293"/>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130749</xdr:rowOff>
    </xdr:from>
    <xdr:to>
      <xdr:col>19</xdr:col>
      <xdr:colOff>644525</xdr:colOff>
      <xdr:row>78</xdr:row>
      <xdr:rowOff>132193</xdr:rowOff>
    </xdr:to>
    <xdr:cxnSp macro="">
      <xdr:nvCxnSpPr>
        <xdr:cNvPr id="647" name="直線コネクタ 646"/>
        <xdr:cNvCxnSpPr/>
      </xdr:nvCxnSpPr>
      <xdr:spPr>
        <a:xfrm>
          <a:off x="12814300" y="13503849"/>
          <a:ext cx="8890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72231</xdr:rowOff>
    </xdr:from>
    <xdr:to>
      <xdr:col>23</xdr:col>
      <xdr:colOff>568325</xdr:colOff>
      <xdr:row>79</xdr:row>
      <xdr:rowOff>2381</xdr:rowOff>
    </xdr:to>
    <xdr:sp macro="" textlink="">
      <xdr:nvSpPr>
        <xdr:cNvPr id="657" name="円/楕円 656"/>
        <xdr:cNvSpPr/>
      </xdr:nvSpPr>
      <xdr:spPr>
        <a:xfrm>
          <a:off x="162687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469744" cy="259045"/>
    <xdr:sp macro="" textlink="">
      <xdr:nvSpPr>
        <xdr:cNvPr id="658" name="災害復旧費該当値テキスト"/>
        <xdr:cNvSpPr txBox="1"/>
      </xdr:nvSpPr>
      <xdr:spPr>
        <a:xfrm>
          <a:off x="16370300" y="1338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82883</xdr:rowOff>
    </xdr:from>
    <xdr:to>
      <xdr:col>22</xdr:col>
      <xdr:colOff>415925</xdr:colOff>
      <xdr:row>79</xdr:row>
      <xdr:rowOff>13033</xdr:rowOff>
    </xdr:to>
    <xdr:sp macro="" textlink="">
      <xdr:nvSpPr>
        <xdr:cNvPr id="659" name="円/楕円 658"/>
        <xdr:cNvSpPr/>
      </xdr:nvSpPr>
      <xdr:spPr>
        <a:xfrm>
          <a:off x="15430500" y="134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4160</xdr:rowOff>
    </xdr:from>
    <xdr:ext cx="378565" cy="259045"/>
    <xdr:sp macro="" textlink="">
      <xdr:nvSpPr>
        <xdr:cNvPr id="660" name="テキスト ボックス 659"/>
        <xdr:cNvSpPr txBox="1"/>
      </xdr:nvSpPr>
      <xdr:spPr>
        <a:xfrm>
          <a:off x="15292017" y="13548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88754</xdr:rowOff>
    </xdr:from>
    <xdr:to>
      <xdr:col>21</xdr:col>
      <xdr:colOff>212725</xdr:colOff>
      <xdr:row>79</xdr:row>
      <xdr:rowOff>18904</xdr:rowOff>
    </xdr:to>
    <xdr:sp macro="" textlink="">
      <xdr:nvSpPr>
        <xdr:cNvPr id="661" name="円/楕円 660"/>
        <xdr:cNvSpPr/>
      </xdr:nvSpPr>
      <xdr:spPr>
        <a:xfrm>
          <a:off x="14541500" y="13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10031</xdr:rowOff>
    </xdr:from>
    <xdr:ext cx="313932" cy="259045"/>
    <xdr:sp macro="" textlink="">
      <xdr:nvSpPr>
        <xdr:cNvPr id="662" name="テキスト ボックス 661"/>
        <xdr:cNvSpPr txBox="1"/>
      </xdr:nvSpPr>
      <xdr:spPr>
        <a:xfrm>
          <a:off x="14435333" y="135545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81393</xdr:rowOff>
    </xdr:from>
    <xdr:to>
      <xdr:col>20</xdr:col>
      <xdr:colOff>9525</xdr:colOff>
      <xdr:row>79</xdr:row>
      <xdr:rowOff>11543</xdr:rowOff>
    </xdr:to>
    <xdr:sp macro="" textlink="">
      <xdr:nvSpPr>
        <xdr:cNvPr id="663" name="円/楕円 662"/>
        <xdr:cNvSpPr/>
      </xdr:nvSpPr>
      <xdr:spPr>
        <a:xfrm>
          <a:off x="13652500" y="134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2670</xdr:rowOff>
    </xdr:from>
    <xdr:ext cx="378565" cy="259045"/>
    <xdr:sp macro="" textlink="">
      <xdr:nvSpPr>
        <xdr:cNvPr id="664" name="テキスト ボックス 663"/>
        <xdr:cNvSpPr txBox="1"/>
      </xdr:nvSpPr>
      <xdr:spPr>
        <a:xfrm>
          <a:off x="13514017" y="1354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79949</xdr:rowOff>
    </xdr:from>
    <xdr:to>
      <xdr:col>18</xdr:col>
      <xdr:colOff>492125</xdr:colOff>
      <xdr:row>79</xdr:row>
      <xdr:rowOff>10099</xdr:rowOff>
    </xdr:to>
    <xdr:sp macro="" textlink="">
      <xdr:nvSpPr>
        <xdr:cNvPr id="665" name="円/楕円 664"/>
        <xdr:cNvSpPr/>
      </xdr:nvSpPr>
      <xdr:spPr>
        <a:xfrm>
          <a:off x="12763500" y="134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1226</xdr:rowOff>
    </xdr:from>
    <xdr:ext cx="378565" cy="259045"/>
    <xdr:sp macro="" textlink="">
      <xdr:nvSpPr>
        <xdr:cNvPr id="666" name="テキスト ボックス 665"/>
        <xdr:cNvSpPr txBox="1"/>
      </xdr:nvSpPr>
      <xdr:spPr>
        <a:xfrm>
          <a:off x="12625017" y="1354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88609</xdr:rowOff>
    </xdr:from>
    <xdr:to>
      <xdr:col>23</xdr:col>
      <xdr:colOff>517525</xdr:colOff>
      <xdr:row>95</xdr:row>
      <xdr:rowOff>102984</xdr:rowOff>
    </xdr:to>
    <xdr:cxnSp macro="">
      <xdr:nvCxnSpPr>
        <xdr:cNvPr id="695" name="直線コネクタ 694"/>
        <xdr:cNvCxnSpPr/>
      </xdr:nvCxnSpPr>
      <xdr:spPr>
        <a:xfrm>
          <a:off x="15481300" y="16376359"/>
          <a:ext cx="8382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42278</xdr:rowOff>
    </xdr:from>
    <xdr:to>
      <xdr:col>22</xdr:col>
      <xdr:colOff>365125</xdr:colOff>
      <xdr:row>95</xdr:row>
      <xdr:rowOff>88609</xdr:rowOff>
    </xdr:to>
    <xdr:cxnSp macro="">
      <xdr:nvCxnSpPr>
        <xdr:cNvPr id="698" name="直線コネクタ 697"/>
        <xdr:cNvCxnSpPr/>
      </xdr:nvCxnSpPr>
      <xdr:spPr>
        <a:xfrm>
          <a:off x="14592300" y="16330028"/>
          <a:ext cx="889000" cy="4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42278</xdr:rowOff>
    </xdr:from>
    <xdr:to>
      <xdr:col>21</xdr:col>
      <xdr:colOff>161925</xdr:colOff>
      <xdr:row>95</xdr:row>
      <xdr:rowOff>106590</xdr:rowOff>
    </xdr:to>
    <xdr:cxnSp macro="">
      <xdr:nvCxnSpPr>
        <xdr:cNvPr id="701" name="直線コネクタ 700"/>
        <xdr:cNvCxnSpPr/>
      </xdr:nvCxnSpPr>
      <xdr:spPr>
        <a:xfrm flipV="1">
          <a:off x="13703300" y="16330028"/>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55004</xdr:rowOff>
    </xdr:from>
    <xdr:to>
      <xdr:col>19</xdr:col>
      <xdr:colOff>644525</xdr:colOff>
      <xdr:row>95</xdr:row>
      <xdr:rowOff>106590</xdr:rowOff>
    </xdr:to>
    <xdr:cxnSp macro="">
      <xdr:nvCxnSpPr>
        <xdr:cNvPr id="704" name="直線コネクタ 703"/>
        <xdr:cNvCxnSpPr/>
      </xdr:nvCxnSpPr>
      <xdr:spPr>
        <a:xfrm>
          <a:off x="12814300" y="16342754"/>
          <a:ext cx="889000" cy="5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52184</xdr:rowOff>
    </xdr:from>
    <xdr:to>
      <xdr:col>23</xdr:col>
      <xdr:colOff>568325</xdr:colOff>
      <xdr:row>95</xdr:row>
      <xdr:rowOff>153784</xdr:rowOff>
    </xdr:to>
    <xdr:sp macro="" textlink="">
      <xdr:nvSpPr>
        <xdr:cNvPr id="714" name="円/楕円 713"/>
        <xdr:cNvSpPr/>
      </xdr:nvSpPr>
      <xdr:spPr>
        <a:xfrm>
          <a:off x="16268700" y="163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30611</xdr:rowOff>
    </xdr:from>
    <xdr:ext cx="534377" cy="259045"/>
    <xdr:sp macro="" textlink="">
      <xdr:nvSpPr>
        <xdr:cNvPr id="715" name="公債費該当値テキスト"/>
        <xdr:cNvSpPr txBox="1"/>
      </xdr:nvSpPr>
      <xdr:spPr>
        <a:xfrm>
          <a:off x="16370300" y="163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37809</xdr:rowOff>
    </xdr:from>
    <xdr:to>
      <xdr:col>22</xdr:col>
      <xdr:colOff>415925</xdr:colOff>
      <xdr:row>95</xdr:row>
      <xdr:rowOff>139409</xdr:rowOff>
    </xdr:to>
    <xdr:sp macro="" textlink="">
      <xdr:nvSpPr>
        <xdr:cNvPr id="716" name="円/楕円 715"/>
        <xdr:cNvSpPr/>
      </xdr:nvSpPr>
      <xdr:spPr>
        <a:xfrm>
          <a:off x="15430500" y="163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155936</xdr:rowOff>
    </xdr:from>
    <xdr:ext cx="534377" cy="259045"/>
    <xdr:sp macro="" textlink="">
      <xdr:nvSpPr>
        <xdr:cNvPr id="717" name="テキスト ボックス 716"/>
        <xdr:cNvSpPr txBox="1"/>
      </xdr:nvSpPr>
      <xdr:spPr>
        <a:xfrm>
          <a:off x="15214111" y="1610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162928</xdr:rowOff>
    </xdr:from>
    <xdr:to>
      <xdr:col>21</xdr:col>
      <xdr:colOff>212725</xdr:colOff>
      <xdr:row>95</xdr:row>
      <xdr:rowOff>93078</xdr:rowOff>
    </xdr:to>
    <xdr:sp macro="" textlink="">
      <xdr:nvSpPr>
        <xdr:cNvPr id="718" name="円/楕円 717"/>
        <xdr:cNvSpPr/>
      </xdr:nvSpPr>
      <xdr:spPr>
        <a:xfrm>
          <a:off x="14541500" y="162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109605</xdr:rowOff>
    </xdr:from>
    <xdr:ext cx="534377" cy="259045"/>
    <xdr:sp macro="" textlink="">
      <xdr:nvSpPr>
        <xdr:cNvPr id="719" name="テキスト ボックス 718"/>
        <xdr:cNvSpPr txBox="1"/>
      </xdr:nvSpPr>
      <xdr:spPr>
        <a:xfrm>
          <a:off x="14325111" y="16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55790</xdr:rowOff>
    </xdr:from>
    <xdr:to>
      <xdr:col>20</xdr:col>
      <xdr:colOff>9525</xdr:colOff>
      <xdr:row>95</xdr:row>
      <xdr:rowOff>157390</xdr:rowOff>
    </xdr:to>
    <xdr:sp macro="" textlink="">
      <xdr:nvSpPr>
        <xdr:cNvPr id="720" name="円/楕円 719"/>
        <xdr:cNvSpPr/>
      </xdr:nvSpPr>
      <xdr:spPr>
        <a:xfrm>
          <a:off x="13652500" y="163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2467</xdr:rowOff>
    </xdr:from>
    <xdr:ext cx="534377" cy="259045"/>
    <xdr:sp macro="" textlink="">
      <xdr:nvSpPr>
        <xdr:cNvPr id="721" name="テキスト ボックス 720"/>
        <xdr:cNvSpPr txBox="1"/>
      </xdr:nvSpPr>
      <xdr:spPr>
        <a:xfrm>
          <a:off x="13436111" y="1611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49,107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4204</xdr:rowOff>
    </xdr:from>
    <xdr:to>
      <xdr:col>18</xdr:col>
      <xdr:colOff>492125</xdr:colOff>
      <xdr:row>95</xdr:row>
      <xdr:rowOff>105804</xdr:rowOff>
    </xdr:to>
    <xdr:sp macro="" textlink="">
      <xdr:nvSpPr>
        <xdr:cNvPr id="722" name="円/楕円 721"/>
        <xdr:cNvSpPr/>
      </xdr:nvSpPr>
      <xdr:spPr>
        <a:xfrm>
          <a:off x="12763500" y="162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122331</xdr:rowOff>
    </xdr:from>
    <xdr:ext cx="534377" cy="259045"/>
    <xdr:sp macro="" textlink="">
      <xdr:nvSpPr>
        <xdr:cNvPr id="723" name="テキスト ボックス 722"/>
        <xdr:cNvSpPr txBox="1"/>
      </xdr:nvSpPr>
      <xdr:spPr>
        <a:xfrm>
          <a:off x="12547111" y="160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・議会費は主に市議会議員共済会負担金率の改定（</a:t>
          </a:r>
          <a:r>
            <a:rPr kumimoji="1" lang="en-US" altLang="ja-JP" sz="1300">
              <a:latin typeface="ＭＳ Ｐゴシック"/>
            </a:rPr>
            <a:t>0.528</a:t>
          </a:r>
          <a:r>
            <a:rPr kumimoji="1" lang="ja-JP" altLang="en-US" sz="1300">
              <a:latin typeface="ＭＳ Ｐゴシック"/>
            </a:rPr>
            <a:t>→</a:t>
          </a:r>
          <a:r>
            <a:rPr kumimoji="1" lang="en-US" altLang="ja-JP" sz="1300">
              <a:latin typeface="ＭＳ Ｐゴシック"/>
            </a:rPr>
            <a:t>0.637</a:t>
          </a:r>
          <a:r>
            <a:rPr kumimoji="1" lang="ja-JP" altLang="en-US" sz="1300">
              <a:latin typeface="ＭＳ Ｐゴシック"/>
            </a:rPr>
            <a:t>）による増である。総務費は主に庁舎建設事業が</a:t>
          </a:r>
          <a:r>
            <a:rPr kumimoji="1" lang="en-US" altLang="ja-JP" sz="1300">
              <a:latin typeface="ＭＳ Ｐゴシック"/>
            </a:rPr>
            <a:t>26</a:t>
          </a:r>
          <a:r>
            <a:rPr kumimoji="1" lang="ja-JP" altLang="en-US" sz="1300">
              <a:latin typeface="ＭＳ Ｐゴシック"/>
            </a:rPr>
            <a:t>年度に終了したことや</a:t>
          </a:r>
          <a:r>
            <a:rPr kumimoji="1" lang="en-US" altLang="ja-JP" sz="1300">
              <a:latin typeface="ＭＳ Ｐゴシック"/>
            </a:rPr>
            <a:t>26</a:t>
          </a:r>
          <a:r>
            <a:rPr kumimoji="1" lang="ja-JP" altLang="en-US" sz="1300">
              <a:latin typeface="ＭＳ Ｐゴシック"/>
            </a:rPr>
            <a:t>年度には収支のプラス分を減債基金に積立てていたことにより減となった。民生費は過去</a:t>
          </a:r>
          <a:r>
            <a:rPr kumimoji="1" lang="en-US" altLang="ja-JP" sz="1300">
              <a:latin typeface="ＭＳ Ｐゴシック"/>
            </a:rPr>
            <a:t>5</a:t>
          </a:r>
          <a:r>
            <a:rPr kumimoji="1" lang="ja-JP" altLang="en-US" sz="1300">
              <a:latin typeface="ＭＳ Ｐゴシック"/>
            </a:rPr>
            <a:t>年を見ても伸び続けており、主な要因は社会保障経費の増や保育所関連経費の増である。また、</a:t>
          </a:r>
          <a:r>
            <a:rPr kumimoji="1" lang="en-US" altLang="ja-JP" sz="1300">
              <a:latin typeface="ＭＳ Ｐゴシック"/>
            </a:rPr>
            <a:t>27</a:t>
          </a:r>
          <a:r>
            <a:rPr kumimoji="1" lang="ja-JP" altLang="en-US" sz="1300">
              <a:latin typeface="ＭＳ Ｐゴシック"/>
            </a:rPr>
            <a:t>年度には国民健康保険事業会計の赤字補てん分として</a:t>
          </a:r>
          <a:r>
            <a:rPr kumimoji="1" lang="en-US" altLang="ja-JP" sz="1300">
              <a:latin typeface="ＭＳ Ｐゴシック"/>
            </a:rPr>
            <a:t>694</a:t>
          </a:r>
          <a:r>
            <a:rPr kumimoji="1" lang="ja-JP" altLang="en-US" sz="1300">
              <a:latin typeface="ＭＳ Ｐゴシック"/>
            </a:rPr>
            <a:t>百万円を繰出金に上乗せしたことも増の要因となっているため、特別会計の財政健全化にも留意していかなくてはならない。衛生費はほぼ横ばいであり、一部事務組合負担金等は減額となっている。農林水産業費は類似団体平均と比較し高い数値で推移しているが、</a:t>
          </a:r>
          <a:r>
            <a:rPr kumimoji="1" lang="en-US" altLang="ja-JP" sz="1300">
              <a:latin typeface="ＭＳ Ｐゴシック"/>
            </a:rPr>
            <a:t>27</a:t>
          </a:r>
          <a:r>
            <a:rPr kumimoji="1" lang="ja-JP" altLang="en-US" sz="1300">
              <a:latin typeface="ＭＳ Ｐゴシック"/>
            </a:rPr>
            <a:t>年度は国の補助事業の減などの影響を受け減となった。商工費は、国の地方創生事業を受けスーパープレミアム付商品券事業と玉名旅行券事業を行ったため、大幅増となっている。土木費は、岱明・玉名線や小浜繁根木線の道路改良事業等により、過去</a:t>
          </a:r>
          <a:r>
            <a:rPr kumimoji="1" lang="en-US" altLang="ja-JP" sz="1300">
              <a:latin typeface="ＭＳ Ｐゴシック"/>
            </a:rPr>
            <a:t>5</a:t>
          </a:r>
          <a:r>
            <a:rPr kumimoji="1" lang="ja-JP" altLang="en-US" sz="1300">
              <a:latin typeface="ＭＳ Ｐゴシック"/>
            </a:rPr>
            <a:t>年で見ても増加傾向にある。長期見通しに基づいた計画的な維持管理や新設事業を行っていく必要がある。消防費は、一部事務組合負担金の減等によりやや減少した。教育費は、学校規模適正化事業（玉陵小・中学校）や横島体育館建設事業等の新設事業、既存施設の改修事業等により大幅に増額した。今後も学校規模適正化事業関係経費や小中学校の空調整備工事などで経費が増加することが見込まれている。災害復旧費は台風</a:t>
          </a:r>
          <a:r>
            <a:rPr kumimoji="1" lang="en-US" altLang="ja-JP" sz="1300">
              <a:latin typeface="ＭＳ Ｐゴシック"/>
            </a:rPr>
            <a:t>15</a:t>
          </a:r>
          <a:r>
            <a:rPr kumimoji="1" lang="ja-JP" altLang="en-US" sz="1300">
              <a:latin typeface="ＭＳ Ｐゴシック"/>
            </a:rPr>
            <a:t>号の被害の復旧経費等により増額した。公債費は微減となり類似団体平均を下回ったが、合併特例債や臨時財政対策債の償還により今後増加の見込みである。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・実質収支は普通交付税などの一般財源の増加や合併時からの人件費削減により平成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年度以降上昇傾向にある。財政調整基金については、平成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年度まで取り崩しを行っていなかったが、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年度に財源調整のため約</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百万円の取崩しを行った結果、実質単年度収支は</a:t>
          </a:r>
          <a:r>
            <a:rPr kumimoji="1" lang="en-US" altLang="ja-JP" sz="1400">
              <a:latin typeface="ＭＳ ゴシック" pitchFamily="49" charset="-128"/>
              <a:ea typeface="ＭＳ ゴシック" pitchFamily="49" charset="-128"/>
            </a:rPr>
            <a:t>2.13</a:t>
          </a:r>
          <a:r>
            <a:rPr kumimoji="1" lang="ja-JP" altLang="en-US" sz="1400">
              <a:latin typeface="ＭＳ ゴシック" pitchFamily="49" charset="-128"/>
              <a:ea typeface="ＭＳ ゴシック" pitchFamily="49" charset="-128"/>
            </a:rPr>
            <a:t>ポイントに下降した。普通建設事業の増加等に伴い財政調整基金の取崩しを今後も行うことが予想されるが、標準財政規模の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％の残高維持に努める。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年度は国民健康保険事業特別会計の赤字分については、一般会計からの繰入れで補てんを行った。また、簡易水道事業特別会計に赤字が発生しているのは、平成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年度から水道事業会計に統合したため、平成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月末で打ち切り決算となった（例年どおりなら平成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月末が出納閉鎖）ためであり、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月以降の歳入分等は水道事業会計で引き継いでいる。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一般会計及びその他の会計では赤字は生じておらず、特に水道事業会計では黒字額が拡大している。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今後も各会計で適正な財政運営・企業経営に努めていく。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31750778</v>
      </c>
      <c r="BO4" s="379"/>
      <c r="BP4" s="379"/>
      <c r="BQ4" s="379"/>
      <c r="BR4" s="379"/>
      <c r="BS4" s="379"/>
      <c r="BT4" s="379"/>
      <c r="BU4" s="380"/>
      <c r="BV4" s="378">
        <v>32393539</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6.1</v>
      </c>
      <c r="CU4" s="385"/>
      <c r="CV4" s="385"/>
      <c r="CW4" s="385"/>
      <c r="CX4" s="385"/>
      <c r="CY4" s="385"/>
      <c r="CZ4" s="385"/>
      <c r="DA4" s="386"/>
      <c r="DB4" s="384">
        <v>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30548177</v>
      </c>
      <c r="BO5" s="416"/>
      <c r="BP5" s="416"/>
      <c r="BQ5" s="416"/>
      <c r="BR5" s="416"/>
      <c r="BS5" s="416"/>
      <c r="BT5" s="416"/>
      <c r="BU5" s="417"/>
      <c r="BV5" s="415">
        <v>31050391</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88.2</v>
      </c>
      <c r="CU5" s="413"/>
      <c r="CV5" s="413"/>
      <c r="CW5" s="413"/>
      <c r="CX5" s="413"/>
      <c r="CY5" s="413"/>
      <c r="CZ5" s="413"/>
      <c r="DA5" s="414"/>
      <c r="DB5" s="412">
        <v>89.9</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1202601</v>
      </c>
      <c r="BO6" s="416"/>
      <c r="BP6" s="416"/>
      <c r="BQ6" s="416"/>
      <c r="BR6" s="416"/>
      <c r="BS6" s="416"/>
      <c r="BT6" s="416"/>
      <c r="BU6" s="417"/>
      <c r="BV6" s="415">
        <v>1343148</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93.6</v>
      </c>
      <c r="CU6" s="453"/>
      <c r="CV6" s="453"/>
      <c r="CW6" s="453"/>
      <c r="CX6" s="453"/>
      <c r="CY6" s="453"/>
      <c r="CZ6" s="453"/>
      <c r="DA6" s="454"/>
      <c r="DB6" s="452">
        <v>95.8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91187</v>
      </c>
      <c r="BO7" s="416"/>
      <c r="BP7" s="416"/>
      <c r="BQ7" s="416"/>
      <c r="BR7" s="416"/>
      <c r="BS7" s="416"/>
      <c r="BT7" s="416"/>
      <c r="BU7" s="417"/>
      <c r="BV7" s="415">
        <v>258501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18350685</v>
      </c>
      <c r="CU7" s="416"/>
      <c r="CV7" s="416"/>
      <c r="CW7" s="416"/>
      <c r="CX7" s="416"/>
      <c r="CY7" s="416"/>
      <c r="CZ7" s="416"/>
      <c r="DA7" s="417"/>
      <c r="DB7" s="415">
        <v>18145107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1111414</v>
      </c>
      <c r="BO8" s="416"/>
      <c r="BP8" s="416"/>
      <c r="BQ8" s="416"/>
      <c r="BR8" s="416"/>
      <c r="BS8" s="416"/>
      <c r="BT8" s="416"/>
      <c r="BU8" s="417"/>
      <c r="BV8" s="415">
        <v>1084647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66782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26767</v>
      </c>
      <c r="BO9" s="416"/>
      <c r="BP9" s="416"/>
      <c r="BQ9" s="416"/>
      <c r="BR9" s="416"/>
      <c r="BS9" s="416"/>
      <c r="BT9" s="416"/>
      <c r="BU9" s="417"/>
      <c r="BV9" s="415">
        <v>-146333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15.4</v>
      </c>
      <c r="CU9" s="413"/>
      <c r="CV9" s="413"/>
      <c r="CW9" s="413"/>
      <c r="CX9" s="413"/>
      <c r="CY9" s="413"/>
      <c r="CZ9" s="413"/>
      <c r="DA9" s="414"/>
      <c r="DB9" s="412">
        <v>16.2</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69541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550576</v>
      </c>
      <c r="BO10" s="416"/>
      <c r="BP10" s="416"/>
      <c r="BQ10" s="416"/>
      <c r="BR10" s="416"/>
      <c r="BS10" s="416"/>
      <c r="BT10" s="416"/>
      <c r="BU10" s="417"/>
      <c r="BV10" s="415">
        <v>628505</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76</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67984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v>186710</v>
      </c>
      <c r="BO12" s="416"/>
      <c r="BP12" s="416"/>
      <c r="BQ12" s="416"/>
      <c r="BR12" s="416"/>
      <c r="BS12" s="416"/>
      <c r="BT12" s="416"/>
      <c r="BU12" s="417"/>
      <c r="BV12" s="415" t="s">
        <v>118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67511</v>
      </c>
      <c r="S13" s="497"/>
      <c r="T13" s="497"/>
      <c r="U13" s="497"/>
      <c r="V13" s="498"/>
      <c r="W13" s="431" t="s">
        <v>121</v>
      </c>
      <c r="X13" s="432"/>
      <c r="Y13" s="432"/>
      <c r="Z13" s="432"/>
      <c r="AA13" s="432"/>
      <c r="AB13" s="422"/>
      <c r="AC13" s="466">
        <v>5426</v>
      </c>
      <c r="AD13" s="467"/>
      <c r="AE13" s="467"/>
      <c r="AF13" s="467"/>
      <c r="AG13" s="506"/>
      <c r="AH13" s="466">
        <v>6419</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390633</v>
      </c>
      <c r="BO13" s="416"/>
      <c r="BP13" s="416"/>
      <c r="BQ13" s="416"/>
      <c r="BR13" s="416"/>
      <c r="BS13" s="416"/>
      <c r="BT13" s="416"/>
      <c r="BU13" s="417"/>
      <c r="BV13" s="415">
        <v>482172</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9.5</v>
      </c>
      <c r="CU13" s="413"/>
      <c r="CV13" s="413"/>
      <c r="CW13" s="413"/>
      <c r="CX13" s="413"/>
      <c r="CY13" s="413"/>
      <c r="CZ13" s="413"/>
      <c r="DA13" s="414"/>
      <c r="DB13" s="412">
        <v>10</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68517</v>
      </c>
      <c r="S14" s="497"/>
      <c r="T14" s="497"/>
      <c r="U14" s="497"/>
      <c r="V14" s="498"/>
      <c r="W14" s="405"/>
      <c r="X14" s="406"/>
      <c r="Y14" s="406"/>
      <c r="Z14" s="406"/>
      <c r="AA14" s="406"/>
      <c r="AB14" s="395"/>
      <c r="AC14" s="499">
        <v>17.2</v>
      </c>
      <c r="AD14" s="500"/>
      <c r="AE14" s="500"/>
      <c r="AF14" s="500"/>
      <c r="AG14" s="501"/>
      <c r="AH14" s="499">
        <v>19.100000000000001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8.9</v>
      </c>
      <c r="CU14" s="511"/>
      <c r="CV14" s="511"/>
      <c r="CW14" s="511"/>
      <c r="CX14" s="511"/>
      <c r="CY14" s="511"/>
      <c r="CZ14" s="511"/>
      <c r="DA14" s="512"/>
      <c r="DB14" s="510">
        <v>33.4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68115</v>
      </c>
      <c r="S15" s="497"/>
      <c r="T15" s="497"/>
      <c r="U15" s="497"/>
      <c r="V15" s="498"/>
      <c r="W15" s="431" t="s">
        <v>128</v>
      </c>
      <c r="X15" s="432"/>
      <c r="Y15" s="432"/>
      <c r="Z15" s="432"/>
      <c r="AA15" s="432"/>
      <c r="AB15" s="422"/>
      <c r="AC15" s="466">
        <v>8310</v>
      </c>
      <c r="AD15" s="467"/>
      <c r="AE15" s="467"/>
      <c r="AF15" s="467"/>
      <c r="AG15" s="506"/>
      <c r="AH15" s="466">
        <v>9242</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6218387</v>
      </c>
      <c r="BO15" s="379"/>
      <c r="BP15" s="379"/>
      <c r="BQ15" s="379"/>
      <c r="BR15" s="379"/>
      <c r="BS15" s="379"/>
      <c r="BT15" s="379"/>
      <c r="BU15" s="380"/>
      <c r="BV15" s="378">
        <v>5934482</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26.3</v>
      </c>
      <c r="AD16" s="500"/>
      <c r="AE16" s="500"/>
      <c r="AF16" s="500"/>
      <c r="AG16" s="501"/>
      <c r="AH16" s="499">
        <v>27.4</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14274419</v>
      </c>
      <c r="BO16" s="416"/>
      <c r="BP16" s="416"/>
      <c r="BQ16" s="416"/>
      <c r="BR16" s="416"/>
      <c r="BS16" s="416"/>
      <c r="BT16" s="416"/>
      <c r="BU16" s="417"/>
      <c r="BV16" s="415">
        <v>13625649</v>
      </c>
      <c r="BW16" s="416"/>
      <c r="BX16" s="416"/>
      <c r="BY16" s="416"/>
      <c r="BZ16" s="416"/>
      <c r="CA16" s="416"/>
      <c r="CB16" s="416"/>
      <c r="CC16" s="417"/>
      <c r="CD16" s="152"/>
      <c r="CE16" s="522" t="s">
        <v>134</v>
      </c>
      <c r="CF16" s="522"/>
      <c r="CG16" s="522"/>
      <c r="CH16" s="522"/>
      <c r="CI16" s="522"/>
      <c r="CJ16" s="522"/>
      <c r="CK16" s="522"/>
      <c r="CL16" s="522"/>
      <c r="CM16" s="522"/>
      <c r="CN16" s="522"/>
      <c r="CO16" s="522"/>
      <c r="CP16" s="522"/>
      <c r="CQ16" s="522"/>
      <c r="CR16" s="522"/>
      <c r="CS16" s="523"/>
      <c r="CT16" s="412">
        <v>73.599999999999994</v>
      </c>
      <c r="CU16" s="413"/>
      <c r="CV16" s="413"/>
      <c r="CW16" s="413"/>
      <c r="CX16" s="413"/>
      <c r="CY16" s="413"/>
      <c r="CZ16" s="413"/>
      <c r="DA16" s="414"/>
      <c r="DB16" s="412" t="s">
        <v>118</v>
      </c>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135</v>
      </c>
      <c r="N17" s="520"/>
      <c r="O17" s="520"/>
      <c r="P17" s="520"/>
      <c r="Q17" s="521"/>
      <c r="R17" s="516" t="s">
        <v>136</v>
      </c>
      <c r="S17" s="517"/>
      <c r="T17" s="517"/>
      <c r="U17" s="517"/>
      <c r="V17" s="518"/>
      <c r="W17" s="431" t="s">
        <v>137</v>
      </c>
      <c r="X17" s="432"/>
      <c r="Y17" s="432"/>
      <c r="Z17" s="432"/>
      <c r="AA17" s="432"/>
      <c r="AB17" s="422"/>
      <c r="AC17" s="466">
        <v>17883</v>
      </c>
      <c r="AD17" s="467"/>
      <c r="AE17" s="467"/>
      <c r="AF17" s="467"/>
      <c r="AG17" s="506"/>
      <c r="AH17" s="466">
        <v>17919</v>
      </c>
      <c r="AI17" s="467"/>
      <c r="AJ17" s="467"/>
      <c r="AK17" s="467"/>
      <c r="AL17" s="468"/>
      <c r="AM17" s="444"/>
      <c r="AN17" s="445"/>
      <c r="AO17" s="445"/>
      <c r="AP17" s="445"/>
      <c r="AQ17" s="445"/>
      <c r="AR17" s="445"/>
      <c r="AS17" s="445"/>
      <c r="AT17" s="446"/>
      <c r="AU17" s="447"/>
      <c r="AV17" s="448"/>
      <c r="AW17" s="448"/>
      <c r="AX17" s="448"/>
      <c r="AY17" s="449" t="s">
        <v>138</v>
      </c>
      <c r="AZ17" s="450"/>
      <c r="BA17" s="450"/>
      <c r="BB17" s="450"/>
      <c r="BC17" s="450"/>
      <c r="BD17" s="450"/>
      <c r="BE17" s="450"/>
      <c r="BF17" s="450"/>
      <c r="BG17" s="450"/>
      <c r="BH17" s="450"/>
      <c r="BI17" s="450"/>
      <c r="BJ17" s="450"/>
      <c r="BK17" s="450"/>
      <c r="BL17" s="450"/>
      <c r="BM17" s="451"/>
      <c r="BN17" s="415">
        <v>7825569</v>
      </c>
      <c r="BO17" s="416"/>
      <c r="BP17" s="416"/>
      <c r="BQ17" s="416"/>
      <c r="BR17" s="416"/>
      <c r="BS17" s="416"/>
      <c r="BT17" s="416"/>
      <c r="BU17" s="417"/>
      <c r="BV17" s="415">
        <v>7602209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139</v>
      </c>
      <c r="C18" s="458"/>
      <c r="D18" s="458"/>
      <c r="E18" s="527"/>
      <c r="F18" s="527"/>
      <c r="G18" s="527"/>
      <c r="H18" s="527"/>
      <c r="I18" s="527"/>
      <c r="J18" s="527"/>
      <c r="K18" s="527"/>
      <c r="L18" s="528">
        <v>152.6</v>
      </c>
      <c r="M18" s="528"/>
      <c r="N18" s="528"/>
      <c r="O18" s="528"/>
      <c r="P18" s="528"/>
      <c r="Q18" s="528"/>
      <c r="R18" s="529"/>
      <c r="S18" s="529"/>
      <c r="T18" s="529"/>
      <c r="U18" s="529"/>
      <c r="V18" s="530"/>
      <c r="W18" s="433"/>
      <c r="X18" s="434"/>
      <c r="Y18" s="434"/>
      <c r="Z18" s="434"/>
      <c r="AA18" s="434"/>
      <c r="AB18" s="425"/>
      <c r="AC18" s="531">
        <v>56.6</v>
      </c>
      <c r="AD18" s="532"/>
      <c r="AE18" s="532"/>
      <c r="AF18" s="532"/>
      <c r="AG18" s="533"/>
      <c r="AH18" s="531">
        <v>53.2</v>
      </c>
      <c r="AI18" s="532"/>
      <c r="AJ18" s="532"/>
      <c r="AK18" s="532"/>
      <c r="AL18" s="534"/>
      <c r="AM18" s="444"/>
      <c r="AN18" s="445"/>
      <c r="AO18" s="445"/>
      <c r="AP18" s="445"/>
      <c r="AQ18" s="445"/>
      <c r="AR18" s="445"/>
      <c r="AS18" s="445"/>
      <c r="AT18" s="446"/>
      <c r="AU18" s="447"/>
      <c r="AV18" s="448"/>
      <c r="AW18" s="448"/>
      <c r="AX18" s="448"/>
      <c r="AY18" s="449" t="s">
        <v>140</v>
      </c>
      <c r="AZ18" s="450"/>
      <c r="BA18" s="450"/>
      <c r="BB18" s="450"/>
      <c r="BC18" s="450"/>
      <c r="BD18" s="450"/>
      <c r="BE18" s="450"/>
      <c r="BF18" s="450"/>
      <c r="BG18" s="450"/>
      <c r="BH18" s="450"/>
      <c r="BI18" s="450"/>
      <c r="BJ18" s="450"/>
      <c r="BK18" s="450"/>
      <c r="BL18" s="450"/>
      <c r="BM18" s="451"/>
      <c r="BN18" s="415">
        <v>16496193</v>
      </c>
      <c r="BO18" s="416"/>
      <c r="BP18" s="416"/>
      <c r="BQ18" s="416"/>
      <c r="BR18" s="416"/>
      <c r="BS18" s="416"/>
      <c r="BT18" s="416"/>
      <c r="BU18" s="417"/>
      <c r="BV18" s="415">
        <v>16416986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141</v>
      </c>
      <c r="C19" s="458"/>
      <c r="D19" s="458"/>
      <c r="E19" s="527"/>
      <c r="F19" s="527"/>
      <c r="G19" s="527"/>
      <c r="H19" s="527"/>
      <c r="I19" s="527"/>
      <c r="J19" s="527"/>
      <c r="K19" s="527"/>
      <c r="L19" s="535">
        <v>438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142</v>
      </c>
      <c r="AZ19" s="450"/>
      <c r="BA19" s="450"/>
      <c r="BB19" s="450"/>
      <c r="BC19" s="450"/>
      <c r="BD19" s="450"/>
      <c r="BE19" s="450"/>
      <c r="BF19" s="450"/>
      <c r="BG19" s="450"/>
      <c r="BH19" s="450"/>
      <c r="BI19" s="450"/>
      <c r="BJ19" s="450"/>
      <c r="BK19" s="450"/>
      <c r="BL19" s="450"/>
      <c r="BM19" s="451"/>
      <c r="BN19" s="415">
        <v>21451779</v>
      </c>
      <c r="BO19" s="416"/>
      <c r="BP19" s="416"/>
      <c r="BQ19" s="416"/>
      <c r="BR19" s="416"/>
      <c r="BS19" s="416"/>
      <c r="BT19" s="416"/>
      <c r="BU19" s="417"/>
      <c r="BV19" s="415">
        <v>20993890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143</v>
      </c>
      <c r="C20" s="458"/>
      <c r="D20" s="458"/>
      <c r="E20" s="527"/>
      <c r="F20" s="527"/>
      <c r="G20" s="527"/>
      <c r="H20" s="527"/>
      <c r="I20" s="527"/>
      <c r="J20" s="527"/>
      <c r="K20" s="527"/>
      <c r="L20" s="535">
        <v>24474</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144</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145</v>
      </c>
      <c r="C22" s="546"/>
      <c r="D22" s="547"/>
      <c r="E22" s="427" t="s">
        <v>1</v>
      </c>
      <c r="F22" s="432"/>
      <c r="G22" s="432"/>
      <c r="H22" s="432"/>
      <c r="I22" s="432"/>
      <c r="J22" s="432"/>
      <c r="K22" s="422"/>
      <c r="L22" s="427" t="s">
        <v>146</v>
      </c>
      <c r="M22" s="432"/>
      <c r="N22" s="432"/>
      <c r="O22" s="432"/>
      <c r="P22" s="422"/>
      <c r="Q22" s="554" t="s">
        <v>147</v>
      </c>
      <c r="R22" s="555"/>
      <c r="S22" s="555"/>
      <c r="T22" s="555"/>
      <c r="U22" s="555"/>
      <c r="V22" s="556"/>
      <c r="W22" s="560" t="s">
        <v>148</v>
      </c>
      <c r="X22" s="546"/>
      <c r="Y22" s="547"/>
      <c r="Z22" s="427" t="s">
        <v>1</v>
      </c>
      <c r="AA22" s="432"/>
      <c r="AB22" s="432"/>
      <c r="AC22" s="432"/>
      <c r="AD22" s="432"/>
      <c r="AE22" s="432"/>
      <c r="AF22" s="432"/>
      <c r="AG22" s="422"/>
      <c r="AH22" s="573" t="s">
        <v>149</v>
      </c>
      <c r="AI22" s="432"/>
      <c r="AJ22" s="432"/>
      <c r="AK22" s="432"/>
      <c r="AL22" s="422"/>
      <c r="AM22" s="573" t="s">
        <v>150</v>
      </c>
      <c r="AN22" s="574"/>
      <c r="AO22" s="574"/>
      <c r="AP22" s="574"/>
      <c r="AQ22" s="574"/>
      <c r="AR22" s="575"/>
      <c r="AS22" s="554" t="s">
        <v>147</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151</v>
      </c>
      <c r="AZ23" s="376"/>
      <c r="BA23" s="376"/>
      <c r="BB23" s="376"/>
      <c r="BC23" s="376"/>
      <c r="BD23" s="376"/>
      <c r="BE23" s="376"/>
      <c r="BF23" s="376"/>
      <c r="BG23" s="376"/>
      <c r="BH23" s="376"/>
      <c r="BI23" s="376"/>
      <c r="BJ23" s="376"/>
      <c r="BK23" s="376"/>
      <c r="BL23" s="376"/>
      <c r="BM23" s="377"/>
      <c r="BN23" s="415">
        <v>30335237</v>
      </c>
      <c r="BO23" s="416"/>
      <c r="BP23" s="416"/>
      <c r="BQ23" s="416"/>
      <c r="BR23" s="416"/>
      <c r="BS23" s="416"/>
      <c r="BT23" s="416"/>
      <c r="BU23" s="417"/>
      <c r="BV23" s="415">
        <v>30430027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152</v>
      </c>
      <c r="F24" s="445"/>
      <c r="G24" s="445"/>
      <c r="H24" s="445"/>
      <c r="I24" s="445"/>
      <c r="J24" s="445"/>
      <c r="K24" s="446"/>
      <c r="L24" s="466">
        <v>1</v>
      </c>
      <c r="M24" s="467"/>
      <c r="N24" s="467"/>
      <c r="O24" s="467"/>
      <c r="P24" s="506"/>
      <c r="Q24" s="466">
        <v>8800</v>
      </c>
      <c r="R24" s="467"/>
      <c r="S24" s="467"/>
      <c r="T24" s="467"/>
      <c r="U24" s="467"/>
      <c r="V24" s="506"/>
      <c r="W24" s="561"/>
      <c r="X24" s="549"/>
      <c r="Y24" s="550"/>
      <c r="Z24" s="465" t="s">
        <v>153</v>
      </c>
      <c r="AA24" s="445"/>
      <c r="AB24" s="445"/>
      <c r="AC24" s="445"/>
      <c r="AD24" s="445"/>
      <c r="AE24" s="445"/>
      <c r="AF24" s="445"/>
      <c r="AG24" s="446"/>
      <c r="AH24" s="466">
        <v>441</v>
      </c>
      <c r="AI24" s="467"/>
      <c r="AJ24" s="467"/>
      <c r="AK24" s="467"/>
      <c r="AL24" s="506"/>
      <c r="AM24" s="466">
        <v>1420902</v>
      </c>
      <c r="AN24" s="467"/>
      <c r="AO24" s="467"/>
      <c r="AP24" s="467"/>
      <c r="AQ24" s="467"/>
      <c r="AR24" s="506"/>
      <c r="AS24" s="466">
        <v>3222</v>
      </c>
      <c r="AT24" s="467"/>
      <c r="AU24" s="467"/>
      <c r="AV24" s="467"/>
      <c r="AW24" s="467"/>
      <c r="AX24" s="468"/>
      <c r="AY24" s="581" t="s">
        <v>154</v>
      </c>
      <c r="AZ24" s="582"/>
      <c r="BA24" s="582"/>
      <c r="BB24" s="582"/>
      <c r="BC24" s="582"/>
      <c r="BD24" s="582"/>
      <c r="BE24" s="582"/>
      <c r="BF24" s="582"/>
      <c r="BG24" s="582"/>
      <c r="BH24" s="582"/>
      <c r="BI24" s="582"/>
      <c r="BJ24" s="582"/>
      <c r="BK24" s="582"/>
      <c r="BL24" s="582"/>
      <c r="BM24" s="583"/>
      <c r="BN24" s="415">
        <v>17288077</v>
      </c>
      <c r="BO24" s="416"/>
      <c r="BP24" s="416"/>
      <c r="BQ24" s="416"/>
      <c r="BR24" s="416"/>
      <c r="BS24" s="416"/>
      <c r="BT24" s="416"/>
      <c r="BU24" s="417"/>
      <c r="BV24" s="415">
        <v>18086028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155</v>
      </c>
      <c r="F25" s="445"/>
      <c r="G25" s="445"/>
      <c r="H25" s="445"/>
      <c r="I25" s="445"/>
      <c r="J25" s="445"/>
      <c r="K25" s="446"/>
      <c r="L25" s="466">
        <v>1</v>
      </c>
      <c r="M25" s="467"/>
      <c r="N25" s="467"/>
      <c r="O25" s="467"/>
      <c r="P25" s="506"/>
      <c r="Q25" s="466">
        <v>6770</v>
      </c>
      <c r="R25" s="467"/>
      <c r="S25" s="467"/>
      <c r="T25" s="467"/>
      <c r="U25" s="467"/>
      <c r="V25" s="506"/>
      <c r="W25" s="561"/>
      <c r="X25" s="549"/>
      <c r="Y25" s="550"/>
      <c r="Z25" s="465" t="s">
        <v>156</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157</v>
      </c>
      <c r="AZ25" s="376"/>
      <c r="BA25" s="376"/>
      <c r="BB25" s="376"/>
      <c r="BC25" s="376"/>
      <c r="BD25" s="376"/>
      <c r="BE25" s="376"/>
      <c r="BF25" s="376"/>
      <c r="BG25" s="376"/>
      <c r="BH25" s="376"/>
      <c r="BI25" s="376"/>
      <c r="BJ25" s="376"/>
      <c r="BK25" s="376"/>
      <c r="BL25" s="376"/>
      <c r="BM25" s="377"/>
      <c r="BN25" s="378">
        <v>6234605</v>
      </c>
      <c r="BO25" s="379"/>
      <c r="BP25" s="379"/>
      <c r="BQ25" s="379"/>
      <c r="BR25" s="379"/>
      <c r="BS25" s="379"/>
      <c r="BT25" s="379"/>
      <c r="BU25" s="380"/>
      <c r="BV25" s="378">
        <v>2932580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158</v>
      </c>
      <c r="F26" s="445"/>
      <c r="G26" s="445"/>
      <c r="H26" s="445"/>
      <c r="I26" s="445"/>
      <c r="J26" s="445"/>
      <c r="K26" s="446"/>
      <c r="L26" s="466">
        <v>1</v>
      </c>
      <c r="M26" s="467"/>
      <c r="N26" s="467"/>
      <c r="O26" s="467"/>
      <c r="P26" s="506"/>
      <c r="Q26" s="466">
        <v>5520</v>
      </c>
      <c r="R26" s="467"/>
      <c r="S26" s="467"/>
      <c r="T26" s="467"/>
      <c r="U26" s="467"/>
      <c r="V26" s="506"/>
      <c r="W26" s="561"/>
      <c r="X26" s="549"/>
      <c r="Y26" s="550"/>
      <c r="Z26" s="465" t="s">
        <v>159</v>
      </c>
      <c r="AA26" s="571"/>
      <c r="AB26" s="571"/>
      <c r="AC26" s="571"/>
      <c r="AD26" s="571"/>
      <c r="AE26" s="571"/>
      <c r="AF26" s="571"/>
      <c r="AG26" s="572"/>
      <c r="AH26" s="466">
        <v>7</v>
      </c>
      <c r="AI26" s="467"/>
      <c r="AJ26" s="467"/>
      <c r="AK26" s="467"/>
      <c r="AL26" s="506"/>
      <c r="AM26" s="466">
        <v>21868</v>
      </c>
      <c r="AN26" s="467"/>
      <c r="AO26" s="467"/>
      <c r="AP26" s="467"/>
      <c r="AQ26" s="467"/>
      <c r="AR26" s="506"/>
      <c r="AS26" s="466">
        <v>3124</v>
      </c>
      <c r="AT26" s="467"/>
      <c r="AU26" s="467"/>
      <c r="AV26" s="467"/>
      <c r="AW26" s="467"/>
      <c r="AX26" s="468"/>
      <c r="AY26" s="418" t="s">
        <v>160</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161</v>
      </c>
      <c r="F27" s="445"/>
      <c r="G27" s="445"/>
      <c r="H27" s="445"/>
      <c r="I27" s="445"/>
      <c r="J27" s="445"/>
      <c r="K27" s="446"/>
      <c r="L27" s="466">
        <v>1</v>
      </c>
      <c r="M27" s="467"/>
      <c r="N27" s="467"/>
      <c r="O27" s="467"/>
      <c r="P27" s="506"/>
      <c r="Q27" s="466">
        <v>4190</v>
      </c>
      <c r="R27" s="467"/>
      <c r="S27" s="467"/>
      <c r="T27" s="467"/>
      <c r="U27" s="467"/>
      <c r="V27" s="506"/>
      <c r="W27" s="561"/>
      <c r="X27" s="549"/>
      <c r="Y27" s="550"/>
      <c r="Z27" s="465" t="s">
        <v>162</v>
      </c>
      <c r="AA27" s="445"/>
      <c r="AB27" s="445"/>
      <c r="AC27" s="445"/>
      <c r="AD27" s="445"/>
      <c r="AE27" s="445"/>
      <c r="AF27" s="445"/>
      <c r="AG27" s="446"/>
      <c r="AH27" s="466">
        <v>4</v>
      </c>
      <c r="AI27" s="467"/>
      <c r="AJ27" s="467"/>
      <c r="AK27" s="467"/>
      <c r="AL27" s="506"/>
      <c r="AM27" s="466">
        <v>17960</v>
      </c>
      <c r="AN27" s="467"/>
      <c r="AO27" s="467"/>
      <c r="AP27" s="467"/>
      <c r="AQ27" s="467"/>
      <c r="AR27" s="506"/>
      <c r="AS27" s="466">
        <v>4490</v>
      </c>
      <c r="AT27" s="467"/>
      <c r="AU27" s="467"/>
      <c r="AV27" s="467"/>
      <c r="AW27" s="467"/>
      <c r="AX27" s="468"/>
      <c r="AY27" s="507" t="s">
        <v>163</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164</v>
      </c>
      <c r="F28" s="445"/>
      <c r="G28" s="445"/>
      <c r="H28" s="445"/>
      <c r="I28" s="445"/>
      <c r="J28" s="445"/>
      <c r="K28" s="446"/>
      <c r="L28" s="466">
        <v>1</v>
      </c>
      <c r="M28" s="467"/>
      <c r="N28" s="467"/>
      <c r="O28" s="467"/>
      <c r="P28" s="506"/>
      <c r="Q28" s="466">
        <v>3830</v>
      </c>
      <c r="R28" s="467"/>
      <c r="S28" s="467"/>
      <c r="T28" s="467"/>
      <c r="U28" s="467"/>
      <c r="V28" s="506"/>
      <c r="W28" s="561"/>
      <c r="X28" s="549"/>
      <c r="Y28" s="550"/>
      <c r="Z28" s="465" t="s">
        <v>165</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166</v>
      </c>
      <c r="AZ28" s="588"/>
      <c r="BA28" s="588"/>
      <c r="BB28" s="589"/>
      <c r="BC28" s="375" t="s">
        <v>167</v>
      </c>
      <c r="BD28" s="376"/>
      <c r="BE28" s="376"/>
      <c r="BF28" s="376"/>
      <c r="BG28" s="376"/>
      <c r="BH28" s="376"/>
      <c r="BI28" s="376"/>
      <c r="BJ28" s="376"/>
      <c r="BK28" s="376"/>
      <c r="BL28" s="376"/>
      <c r="BM28" s="377"/>
      <c r="BN28" s="378">
        <v>6515718</v>
      </c>
      <c r="BO28" s="379"/>
      <c r="BP28" s="379"/>
      <c r="BQ28" s="379"/>
      <c r="BR28" s="379"/>
      <c r="BS28" s="379"/>
      <c r="BT28" s="379"/>
      <c r="BU28" s="380"/>
      <c r="BV28" s="378">
        <v>6151852</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168</v>
      </c>
      <c r="F29" s="445"/>
      <c r="G29" s="445"/>
      <c r="H29" s="445"/>
      <c r="I29" s="445"/>
      <c r="J29" s="445"/>
      <c r="K29" s="446"/>
      <c r="L29" s="466">
        <v>22</v>
      </c>
      <c r="M29" s="467"/>
      <c r="N29" s="467"/>
      <c r="O29" s="467"/>
      <c r="P29" s="506"/>
      <c r="Q29" s="466">
        <v>3590</v>
      </c>
      <c r="R29" s="467"/>
      <c r="S29" s="467"/>
      <c r="T29" s="467"/>
      <c r="U29" s="467"/>
      <c r="V29" s="506"/>
      <c r="W29" s="562"/>
      <c r="X29" s="563"/>
      <c r="Y29" s="564"/>
      <c r="Z29" s="465" t="s">
        <v>169</v>
      </c>
      <c r="AA29" s="445"/>
      <c r="AB29" s="445"/>
      <c r="AC29" s="445"/>
      <c r="AD29" s="445"/>
      <c r="AE29" s="445"/>
      <c r="AF29" s="445"/>
      <c r="AG29" s="446"/>
      <c r="AH29" s="466">
        <v>445</v>
      </c>
      <c r="AI29" s="467"/>
      <c r="AJ29" s="467"/>
      <c r="AK29" s="467"/>
      <c r="AL29" s="506"/>
      <c r="AM29" s="466">
        <v>1438862</v>
      </c>
      <c r="AN29" s="467"/>
      <c r="AO29" s="467"/>
      <c r="AP29" s="467"/>
      <c r="AQ29" s="467"/>
      <c r="AR29" s="506"/>
      <c r="AS29" s="466">
        <v>3233</v>
      </c>
      <c r="AT29" s="467"/>
      <c r="AU29" s="467"/>
      <c r="AV29" s="467"/>
      <c r="AW29" s="467"/>
      <c r="AX29" s="468"/>
      <c r="AY29" s="590"/>
      <c r="AZ29" s="591"/>
      <c r="BA29" s="591"/>
      <c r="BB29" s="592"/>
      <c r="BC29" s="449" t="s">
        <v>170</v>
      </c>
      <c r="BD29" s="450"/>
      <c r="BE29" s="450"/>
      <c r="BF29" s="450"/>
      <c r="BG29" s="450"/>
      <c r="BH29" s="450"/>
      <c r="BI29" s="450"/>
      <c r="BJ29" s="450"/>
      <c r="BK29" s="450"/>
      <c r="BL29" s="450"/>
      <c r="BM29" s="451"/>
      <c r="BN29" s="415">
        <v>1366904</v>
      </c>
      <c r="BO29" s="416"/>
      <c r="BP29" s="416"/>
      <c r="BQ29" s="416"/>
      <c r="BR29" s="416"/>
      <c r="BS29" s="416"/>
      <c r="BT29" s="416"/>
      <c r="BU29" s="417"/>
      <c r="BV29" s="415">
        <v>1359598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171</v>
      </c>
      <c r="X30" s="569"/>
      <c r="Y30" s="569"/>
      <c r="Z30" s="569"/>
      <c r="AA30" s="569"/>
      <c r="AB30" s="569"/>
      <c r="AC30" s="569"/>
      <c r="AD30" s="569"/>
      <c r="AE30" s="569"/>
      <c r="AF30" s="569"/>
      <c r="AG30" s="570"/>
      <c r="AH30" s="531">
        <v>99.3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172</v>
      </c>
      <c r="BD30" s="582"/>
      <c r="BE30" s="582"/>
      <c r="BF30" s="582"/>
      <c r="BG30" s="582"/>
      <c r="BH30" s="582"/>
      <c r="BI30" s="582"/>
      <c r="BJ30" s="582"/>
      <c r="BK30" s="582"/>
      <c r="BL30" s="582"/>
      <c r="BM30" s="583"/>
      <c r="BN30" s="584">
        <v>4391974</v>
      </c>
      <c r="BO30" s="585"/>
      <c r="BP30" s="585"/>
      <c r="BQ30" s="585"/>
      <c r="BR30" s="585"/>
      <c r="BS30" s="585"/>
      <c r="BT30" s="585"/>
      <c r="BU30" s="586"/>
      <c r="BV30" s="584">
        <v>5069889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179</v>
      </c>
      <c r="D33" s="439"/>
      <c r="E33" s="404" t="s">
        <v>180</v>
      </c>
      <c r="F33" s="404"/>
      <c r="G33" s="404"/>
      <c r="H33" s="404"/>
      <c r="I33" s="404"/>
      <c r="J33" s="404"/>
      <c r="K33" s="404"/>
      <c r="L33" s="404"/>
      <c r="M33" s="404"/>
      <c r="N33" s="404"/>
      <c r="O33" s="404"/>
      <c r="P33" s="404"/>
      <c r="Q33" s="404"/>
      <c r="R33" s="404"/>
      <c r="S33" s="404"/>
      <c r="T33" s="167"/>
      <c r="U33" s="439" t="s">
        <v>179</v>
      </c>
      <c r="V33" s="439"/>
      <c r="W33" s="404" t="s">
        <v>180</v>
      </c>
      <c r="X33" s="404"/>
      <c r="Y33" s="404"/>
      <c r="Z33" s="404"/>
      <c r="AA33" s="404"/>
      <c r="AB33" s="404"/>
      <c r="AC33" s="404"/>
      <c r="AD33" s="404"/>
      <c r="AE33" s="404"/>
      <c r="AF33" s="404"/>
      <c r="AG33" s="404"/>
      <c r="AH33" s="404"/>
      <c r="AI33" s="404"/>
      <c r="AJ33" s="404"/>
      <c r="AK33" s="404"/>
      <c r="AL33" s="167"/>
      <c r="AM33" s="439" t="s">
        <v>179</v>
      </c>
      <c r="AN33" s="439"/>
      <c r="AO33" s="404" t="s">
        <v>180</v>
      </c>
      <c r="AP33" s="404"/>
      <c r="AQ33" s="404"/>
      <c r="AR33" s="404"/>
      <c r="AS33" s="404"/>
      <c r="AT33" s="404"/>
      <c r="AU33" s="404"/>
      <c r="AV33" s="404"/>
      <c r="AW33" s="404"/>
      <c r="AX33" s="404"/>
      <c r="AY33" s="404"/>
      <c r="AZ33" s="404"/>
      <c r="BA33" s="404"/>
      <c r="BB33" s="404"/>
      <c r="BC33" s="404"/>
      <c r="BD33" s="168"/>
      <c r="BE33" s="404" t="s">
        <v>181</v>
      </c>
      <c r="BF33" s="404"/>
      <c r="BG33" s="404" t="s">
        <v>182</v>
      </c>
      <c r="BH33" s="404"/>
      <c r="BI33" s="404"/>
      <c r="BJ33" s="404"/>
      <c r="BK33" s="404"/>
      <c r="BL33" s="404"/>
      <c r="BM33" s="404"/>
      <c r="BN33" s="404"/>
      <c r="BO33" s="404"/>
      <c r="BP33" s="404"/>
      <c r="BQ33" s="404"/>
      <c r="BR33" s="404"/>
      <c r="BS33" s="404"/>
      <c r="BT33" s="404"/>
      <c r="BU33" s="404"/>
      <c r="BV33" s="168"/>
      <c r="BW33" s="439" t="s">
        <v>181</v>
      </c>
      <c r="BX33" s="439"/>
      <c r="BY33" s="404" t="s">
        <v>183</v>
      </c>
      <c r="BZ33" s="404"/>
      <c r="CA33" s="404"/>
      <c r="CB33" s="404"/>
      <c r="CC33" s="404"/>
      <c r="CD33" s="404"/>
      <c r="CE33" s="404"/>
      <c r="CF33" s="404"/>
      <c r="CG33" s="404"/>
      <c r="CH33" s="404"/>
      <c r="CI33" s="404"/>
      <c r="CJ33" s="404"/>
      <c r="CK33" s="404"/>
      <c r="CL33" s="404"/>
      <c r="CM33" s="404"/>
      <c r="CN33" s="167"/>
      <c r="CO33" s="439" t="s">
        <v>179</v>
      </c>
      <c r="CP33" s="439"/>
      <c r="CQ33" s="404" t="s">
        <v>184</v>
      </c>
      <c r="CR33" s="404"/>
      <c r="CS33" s="404"/>
      <c r="CT33" s="404"/>
      <c r="CU33" s="404"/>
      <c r="CV33" s="404"/>
      <c r="CW33" s="404"/>
      <c r="CX33" s="404"/>
      <c r="CY33" s="404"/>
      <c r="CZ33" s="404"/>
      <c r="DA33" s="404"/>
      <c r="DB33" s="404"/>
      <c r="DC33" s="404"/>
      <c r="DD33" s="404"/>
      <c r="DE33" s="404"/>
      <c r="DF33" s="167"/>
      <c r="DG33" s="404" t="s">
        <v>185</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玉名市国民健康保険事業特別会計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IF('各会計、関係団体の財政状況及び健全化判断比率'!B31="","",'各会計、関係団体の財政状況及び健全化判断比率'!B31)</f>
        <v>玉名市水道事業会計</v>
      </c>
      <c r="AP34" s="597"/>
      <c r="AQ34" s="597"/>
      <c r="AR34" s="597"/>
      <c r="AS34" s="597"/>
      <c r="AT34" s="597"/>
      <c r="AU34" s="597"/>
      <c r="AV34" s="597"/>
      <c r="AW34" s="597"/>
      <c r="AX34" s="597"/>
      <c r="AY34" s="597"/>
      <c r="AZ34" s="597"/>
      <c r="BA34" s="597"/>
      <c r="BB34" s="597"/>
      <c r="BC34" s="597"/>
      <c r="BD34" s="165"/>
      <c r="BE34" s="596">
        <f>IF(BG34="","",MAX(C34:D43,U34:V43,AM34:AN43)+1)</f>
        <v>9</v>
      </c>
      <c r="BF34" s="596"/>
      <c r="BG34" s="597" t="str">
        <f>IF('各会計、関係団体の財政状況及び健全化判断比率'!B34="","",'各会計、関係団体の財政状況及び健全化判断比率'!B34)</f>
        <v>玉名市簡易水道事業特別会計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熊本県市町村総合事務組合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玉名市自治振興公社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九州新幹線渇水等被害対策事業特別会計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玉名市介護保険事業特別会計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IF('各会計、関係団体の財政状況及び健全化判断比率'!B32="","",'各会計、関係団体の財政状況及び健全化判断比率'!B32)</f>
        <v>玉名市公共下水道事業会計</v>
      </c>
      <c r="AP35" s="597"/>
      <c r="AQ35" s="597"/>
      <c r="AR35" s="597"/>
      <c r="AS35" s="597"/>
      <c r="AT35" s="597"/>
      <c r="AU35" s="597"/>
      <c r="AV35" s="597"/>
      <c r="AW35" s="597"/>
      <c r="AX35" s="597"/>
      <c r="AY35" s="597"/>
      <c r="AZ35" s="597"/>
      <c r="BA35" s="597"/>
      <c r="BB35" s="597"/>
      <c r="BC35" s="597"/>
      <c r="BD35" s="165"/>
      <c r="BE35" s="596">
        <f t="shared" ref="BE35:BE43" si="1">IF(BG35="","",BE34+1)</f>
        <v>10</v>
      </c>
      <c r="BF35" s="596"/>
      <c r="BG35" s="597" t="str">
        <f>IF('各会計、関係団体の財政状況及び健全化判断比率'!B35="","",'各会計、関係団体の財政状況及び健全化判断比率'!B35)</f>
        <v>玉名市浄化槽整備事業特別会計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公立玉名中央病院企業団</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有限会社横島町物産振興協会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玉名市後期高齢者医療特別会計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IF('各会計、関係団体の財政状況及び健全化判断比率'!B33="","",'各会計、関係団体の財政状況及び健全化判断比率'!B33)</f>
        <v>玉名市農業集落排水事業会計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有明広域行政事務組合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熊本県後期高齢者医療広域連合（一般会計）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熊本県後期高齢者医療広域連合（特別会計）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522</v>
      </c>
      <c r="D34" s="1181"/>
      <c r="E34" s="1182"/>
      <c r="F34" s="32">
        <v>0</v>
      </c>
      <c r="G34" s="33">
        <v>0.04</v>
      </c>
      <c r="H34" s="33">
        <v>0.09</v>
      </c>
      <c r="I34" s="33">
        <v>0.04</v>
      </c>
      <c r="J34" s="34" t="s">
        <v>523</v>
      </c>
      <c r="K34" s="22"/>
      <c r="L34" s="22"/>
      <c r="M34" s="22"/>
      <c r="N34" s="22"/>
      <c r="O34" s="22"/>
      <c r="P34" s="22"/>
    </row>
    <row r="35" spans="1:16" ht="39" customHeight="1">
      <c r="A35" s="22"/>
      <c r="B35" s="35"/>
      <c r="C35" s="1175" t="s">
        <v>524</v>
      </c>
      <c r="D35" s="1176"/>
      <c r="E35" s="1177"/>
      <c r="F35" s="36">
        <v>7.21</v>
      </c>
      <c r="G35" s="37">
        <v>7.86</v>
      </c>
      <c r="H35" s="37">
        <v>8.39</v>
      </c>
      <c r="I35" s="37">
        <v>8.26</v>
      </c>
      <c r="J35" s="38">
        <v>8.6</v>
      </c>
      <c r="K35" s="22"/>
      <c r="L35" s="22"/>
      <c r="M35" s="22"/>
      <c r="N35" s="22"/>
      <c r="O35" s="22"/>
      <c r="P35" s="22"/>
    </row>
    <row r="36" spans="1:16" ht="39" customHeight="1">
      <c r="A36" s="22"/>
      <c r="B36" s="35"/>
      <c r="C36" s="1175" t="s">
        <v>525</v>
      </c>
      <c r="D36" s="1176"/>
      <c r="E36" s="1177"/>
      <c r="F36" s="36">
        <v>5.54</v>
      </c>
      <c r="G36" s="37">
        <v>6.66</v>
      </c>
      <c r="H36" s="37">
        <v>7.59</v>
      </c>
      <c r="I36" s="37">
        <v>8.07</v>
      </c>
      <c r="J36" s="38">
        <v>7.88</v>
      </c>
      <c r="K36" s="22"/>
      <c r="L36" s="22"/>
      <c r="M36" s="22"/>
      <c r="N36" s="22"/>
      <c r="O36" s="22"/>
      <c r="P36" s="22"/>
    </row>
    <row r="37" spans="1:16" ht="39" customHeight="1">
      <c r="A37" s="22"/>
      <c r="B37" s="35"/>
      <c r="C37" s="1175" t="s">
        <v>526</v>
      </c>
      <c r="D37" s="1176"/>
      <c r="E37" s="1177"/>
      <c r="F37" s="36">
        <v>5.79</v>
      </c>
      <c r="G37" s="37">
        <v>4.8600000000000003</v>
      </c>
      <c r="H37" s="37">
        <v>6.66</v>
      </c>
      <c r="I37" s="37">
        <v>5.73</v>
      </c>
      <c r="J37" s="38">
        <v>5.91</v>
      </c>
      <c r="K37" s="22"/>
      <c r="L37" s="22"/>
      <c r="M37" s="22"/>
      <c r="N37" s="22"/>
      <c r="O37" s="22"/>
      <c r="P37" s="22"/>
    </row>
    <row r="38" spans="1:16" ht="39" customHeight="1">
      <c r="A38" s="22"/>
      <c r="B38" s="35"/>
      <c r="C38" s="1175" t="s">
        <v>527</v>
      </c>
      <c r="D38" s="1176"/>
      <c r="E38" s="1177"/>
      <c r="F38" s="36">
        <v>1.28</v>
      </c>
      <c r="G38" s="37">
        <v>0.88</v>
      </c>
      <c r="H38" s="37" t="s">
        <v>528</v>
      </c>
      <c r="I38" s="37" t="s">
        <v>529</v>
      </c>
      <c r="J38" s="38">
        <v>1.76</v>
      </c>
      <c r="K38" s="22"/>
      <c r="L38" s="22"/>
      <c r="M38" s="22"/>
      <c r="N38" s="22"/>
      <c r="O38" s="22"/>
      <c r="P38" s="22"/>
    </row>
    <row r="39" spans="1:16" ht="39" customHeight="1">
      <c r="A39" s="22"/>
      <c r="B39" s="35"/>
      <c r="C39" s="1175" t="s">
        <v>530</v>
      </c>
      <c r="D39" s="1176"/>
      <c r="E39" s="1177"/>
      <c r="F39" s="36">
        <v>0.51</v>
      </c>
      <c r="G39" s="37">
        <v>0.69</v>
      </c>
      <c r="H39" s="37">
        <v>0.61</v>
      </c>
      <c r="I39" s="37">
        <v>0.42</v>
      </c>
      <c r="J39" s="38">
        <v>0.96</v>
      </c>
      <c r="K39" s="22"/>
      <c r="L39" s="22"/>
      <c r="M39" s="22"/>
      <c r="N39" s="22"/>
      <c r="O39" s="22"/>
      <c r="P39" s="22"/>
    </row>
    <row r="40" spans="1:16" ht="39" customHeight="1">
      <c r="A40" s="22"/>
      <c r="B40" s="35"/>
      <c r="C40" s="1175" t="s">
        <v>531</v>
      </c>
      <c r="D40" s="1176"/>
      <c r="E40" s="1177"/>
      <c r="F40" s="36">
        <v>0.02</v>
      </c>
      <c r="G40" s="37">
        <v>0.03</v>
      </c>
      <c r="H40" s="37">
        <v>0.45</v>
      </c>
      <c r="I40" s="37">
        <v>0.24</v>
      </c>
      <c r="J40" s="38">
        <v>0.43</v>
      </c>
      <c r="K40" s="22"/>
      <c r="L40" s="22"/>
      <c r="M40" s="22"/>
      <c r="N40" s="22"/>
      <c r="O40" s="22"/>
      <c r="P40" s="22"/>
    </row>
    <row r="41" spans="1:16" ht="39" customHeight="1">
      <c r="A41" s="22"/>
      <c r="B41" s="35"/>
      <c r="C41" s="1175" t="s">
        <v>532</v>
      </c>
      <c r="D41" s="1176"/>
      <c r="E41" s="1177"/>
      <c r="F41" s="36" t="s">
        <v>478</v>
      </c>
      <c r="G41" s="37">
        <v>0.21</v>
      </c>
      <c r="H41" s="37">
        <v>0.11</v>
      </c>
      <c r="I41" s="37">
        <v>0.24</v>
      </c>
      <c r="J41" s="38">
        <v>0.14000000000000001</v>
      </c>
      <c r="K41" s="22"/>
      <c r="L41" s="22"/>
      <c r="M41" s="22"/>
      <c r="N41" s="22"/>
      <c r="O41" s="22"/>
      <c r="P41" s="22"/>
    </row>
    <row r="42" spans="1:16" ht="39" customHeight="1">
      <c r="A42" s="22"/>
      <c r="B42" s="39"/>
      <c r="C42" s="1175" t="s">
        <v>533</v>
      </c>
      <c r="D42" s="1176"/>
      <c r="E42" s="1177"/>
      <c r="F42" s="36" t="s">
        <v>478</v>
      </c>
      <c r="G42" s="37" t="s">
        <v>478</v>
      </c>
      <c r="H42" s="37" t="s">
        <v>478</v>
      </c>
      <c r="I42" s="37" t="s">
        <v>478</v>
      </c>
      <c r="J42" s="38" t="s">
        <v>478</v>
      </c>
      <c r="K42" s="22"/>
      <c r="L42" s="22"/>
      <c r="M42" s="22"/>
      <c r="N42" s="22"/>
      <c r="O42" s="22"/>
      <c r="P42" s="22"/>
    </row>
    <row r="43" spans="1:16" ht="39" customHeight="1" thickBot="1">
      <c r="A43" s="22"/>
      <c r="B43" s="40"/>
      <c r="C43" s="1178" t="s">
        <v>534</v>
      </c>
      <c r="D43" s="1179"/>
      <c r="E43" s="1180"/>
      <c r="F43" s="41">
        <v>0.03</v>
      </c>
      <c r="G43" s="42">
        <v>0.02</v>
      </c>
      <c r="H43" s="42">
        <v>0.01</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3397</v>
      </c>
      <c r="L45" s="60">
        <v>3397</v>
      </c>
      <c r="M45" s="60">
        <v>3455</v>
      </c>
      <c r="N45" s="60">
        <v>3462</v>
      </c>
      <c r="O45" s="61">
        <v>3358</v>
      </c>
      <c r="P45" s="48"/>
      <c r="Q45" s="48"/>
      <c r="R45" s="48"/>
      <c r="S45" s="48"/>
      <c r="T45" s="48"/>
      <c r="U45" s="48"/>
    </row>
    <row r="46" spans="1:21" ht="30.75" customHeight="1">
      <c r="A46" s="48"/>
      <c r="B46" s="1193"/>
      <c r="C46" s="1194"/>
      <c r="D46" s="62"/>
      <c r="E46" s="1185" t="s">
        <v>12</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c r="A47" s="48"/>
      <c r="B47" s="1193"/>
      <c r="C47" s="1194"/>
      <c r="D47" s="62"/>
      <c r="E47" s="1185" t="s">
        <v>13</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c r="A48" s="48"/>
      <c r="B48" s="1193"/>
      <c r="C48" s="1194"/>
      <c r="D48" s="62"/>
      <c r="E48" s="1185" t="s">
        <v>14</v>
      </c>
      <c r="F48" s="1185"/>
      <c r="G48" s="1185"/>
      <c r="H48" s="1185"/>
      <c r="I48" s="1185"/>
      <c r="J48" s="1186"/>
      <c r="K48" s="63">
        <v>762</v>
      </c>
      <c r="L48" s="64">
        <v>755</v>
      </c>
      <c r="M48" s="64">
        <v>784</v>
      </c>
      <c r="N48" s="64">
        <v>680</v>
      </c>
      <c r="O48" s="65">
        <v>632</v>
      </c>
      <c r="P48" s="48"/>
      <c r="Q48" s="48"/>
      <c r="R48" s="48"/>
      <c r="S48" s="48"/>
      <c r="T48" s="48"/>
      <c r="U48" s="48"/>
    </row>
    <row r="49" spans="1:21" ht="30.75" customHeight="1">
      <c r="A49" s="48"/>
      <c r="B49" s="1193"/>
      <c r="C49" s="1194"/>
      <c r="D49" s="62"/>
      <c r="E49" s="1185" t="s">
        <v>15</v>
      </c>
      <c r="F49" s="1185"/>
      <c r="G49" s="1185"/>
      <c r="H49" s="1185"/>
      <c r="I49" s="1185"/>
      <c r="J49" s="1186"/>
      <c r="K49" s="63">
        <v>382</v>
      </c>
      <c r="L49" s="64">
        <v>341</v>
      </c>
      <c r="M49" s="64">
        <v>316</v>
      </c>
      <c r="N49" s="64">
        <v>283</v>
      </c>
      <c r="O49" s="65">
        <v>206</v>
      </c>
      <c r="P49" s="48"/>
      <c r="Q49" s="48"/>
      <c r="R49" s="48"/>
      <c r="S49" s="48"/>
      <c r="T49" s="48"/>
      <c r="U49" s="48"/>
    </row>
    <row r="50" spans="1:21" ht="30.75" customHeight="1">
      <c r="A50" s="48"/>
      <c r="B50" s="1193"/>
      <c r="C50" s="1194"/>
      <c r="D50" s="62"/>
      <c r="E50" s="1185" t="s">
        <v>16</v>
      </c>
      <c r="F50" s="1185"/>
      <c r="G50" s="1185"/>
      <c r="H50" s="1185"/>
      <c r="I50" s="1185"/>
      <c r="J50" s="1186"/>
      <c r="K50" s="63">
        <v>34</v>
      </c>
      <c r="L50" s="64">
        <v>29</v>
      </c>
      <c r="M50" s="64">
        <v>23</v>
      </c>
      <c r="N50" s="64">
        <v>18</v>
      </c>
      <c r="O50" s="65">
        <v>14</v>
      </c>
      <c r="P50" s="48"/>
      <c r="Q50" s="48"/>
      <c r="R50" s="48"/>
      <c r="S50" s="48"/>
      <c r="T50" s="48"/>
      <c r="U50" s="48"/>
    </row>
    <row r="51" spans="1:21" ht="30.75" customHeight="1">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2787</v>
      </c>
      <c r="L52" s="64">
        <v>2767</v>
      </c>
      <c r="M52" s="64">
        <v>3025</v>
      </c>
      <c r="N52" s="64">
        <v>3125</v>
      </c>
      <c r="O52" s="65">
        <v>2952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1788</v>
      </c>
      <c r="L53" s="69">
        <v>1755</v>
      </c>
      <c r="M53" s="69">
        <v>1553</v>
      </c>
      <c r="N53" s="69">
        <v>1318</v>
      </c>
      <c r="O53" s="70">
        <v>1258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9" t="s">
        <v>23</v>
      </c>
      <c r="C41" s="1200"/>
      <c r="D41" s="81"/>
      <c r="E41" s="1205" t="s">
        <v>24</v>
      </c>
      <c r="F41" s="1205"/>
      <c r="G41" s="1205"/>
      <c r="H41" s="1206"/>
      <c r="I41" s="82">
        <v>31358</v>
      </c>
      <c r="J41" s="83">
        <v>31079</v>
      </c>
      <c r="K41" s="83">
        <v>30273</v>
      </c>
      <c r="L41" s="83">
        <v>30430</v>
      </c>
      <c r="M41" s="84">
        <v>30335</v>
      </c>
    </row>
    <row r="42" spans="2:13" ht="27.75" customHeight="1">
      <c r="B42" s="1201"/>
      <c r="C42" s="1202"/>
      <c r="D42" s="85"/>
      <c r="E42" s="1207" t="s">
        <v>25</v>
      </c>
      <c r="F42" s="1207"/>
      <c r="G42" s="1207"/>
      <c r="H42" s="1208"/>
      <c r="I42" s="86">
        <v>107</v>
      </c>
      <c r="J42" s="87">
        <v>82</v>
      </c>
      <c r="K42" s="87">
        <v>77</v>
      </c>
      <c r="L42" s="87">
        <v>46</v>
      </c>
      <c r="M42" s="88">
        <v>31</v>
      </c>
    </row>
    <row r="43" spans="2:13" ht="27.75" customHeight="1">
      <c r="B43" s="1201"/>
      <c r="C43" s="1202"/>
      <c r="D43" s="85"/>
      <c r="E43" s="1207" t="s">
        <v>26</v>
      </c>
      <c r="F43" s="1207"/>
      <c r="G43" s="1207"/>
      <c r="H43" s="1208"/>
      <c r="I43" s="86">
        <v>11688</v>
      </c>
      <c r="J43" s="87">
        <v>10978</v>
      </c>
      <c r="K43" s="87">
        <v>10866</v>
      </c>
      <c r="L43" s="87">
        <v>9945</v>
      </c>
      <c r="M43" s="88">
        <v>9072</v>
      </c>
    </row>
    <row r="44" spans="2:13" ht="27.75" customHeight="1">
      <c r="B44" s="1201"/>
      <c r="C44" s="1202"/>
      <c r="D44" s="85"/>
      <c r="E44" s="1207" t="s">
        <v>27</v>
      </c>
      <c r="F44" s="1207"/>
      <c r="G44" s="1207"/>
      <c r="H44" s="1208"/>
      <c r="I44" s="86">
        <v>2219</v>
      </c>
      <c r="J44" s="87">
        <v>1875</v>
      </c>
      <c r="K44" s="87">
        <v>1968</v>
      </c>
      <c r="L44" s="87">
        <v>1913</v>
      </c>
      <c r="M44" s="88">
        <v>1861</v>
      </c>
    </row>
    <row r="45" spans="2:13" ht="27.75" customHeight="1">
      <c r="B45" s="1201"/>
      <c r="C45" s="1202"/>
      <c r="D45" s="85"/>
      <c r="E45" s="1207" t="s">
        <v>28</v>
      </c>
      <c r="F45" s="1207"/>
      <c r="G45" s="1207"/>
      <c r="H45" s="1208"/>
      <c r="I45" s="86">
        <v>5132</v>
      </c>
      <c r="J45" s="87">
        <v>4872</v>
      </c>
      <c r="K45" s="87">
        <v>4962</v>
      </c>
      <c r="L45" s="87">
        <v>4137</v>
      </c>
      <c r="M45" s="88">
        <v>3743</v>
      </c>
    </row>
    <row r="46" spans="2:13" ht="27.75" customHeight="1">
      <c r="B46" s="1201"/>
      <c r="C46" s="1202"/>
      <c r="D46" s="85"/>
      <c r="E46" s="1207" t="s">
        <v>29</v>
      </c>
      <c r="F46" s="1207"/>
      <c r="G46" s="1207"/>
      <c r="H46" s="1208"/>
      <c r="I46" s="86" t="s">
        <v>478</v>
      </c>
      <c r="J46" s="87" t="s">
        <v>478</v>
      </c>
      <c r="K46" s="87" t="s">
        <v>478</v>
      </c>
      <c r="L46" s="87" t="s">
        <v>478</v>
      </c>
      <c r="M46" s="88" t="s">
        <v>478</v>
      </c>
    </row>
    <row r="47" spans="2:13" ht="27.75" customHeight="1">
      <c r="B47" s="1201"/>
      <c r="C47" s="1202"/>
      <c r="D47" s="85"/>
      <c r="E47" s="1207" t="s">
        <v>30</v>
      </c>
      <c r="F47" s="1207"/>
      <c r="G47" s="1207"/>
      <c r="H47" s="1208"/>
      <c r="I47" s="86" t="s">
        <v>478</v>
      </c>
      <c r="J47" s="87" t="s">
        <v>478</v>
      </c>
      <c r="K47" s="87" t="s">
        <v>478</v>
      </c>
      <c r="L47" s="87" t="s">
        <v>478</v>
      </c>
      <c r="M47" s="88" t="s">
        <v>478</v>
      </c>
    </row>
    <row r="48" spans="2:13" ht="27.75" customHeight="1">
      <c r="B48" s="1203"/>
      <c r="C48" s="1204"/>
      <c r="D48" s="85"/>
      <c r="E48" s="1207" t="s">
        <v>31</v>
      </c>
      <c r="F48" s="1207"/>
      <c r="G48" s="1207"/>
      <c r="H48" s="1208"/>
      <c r="I48" s="86" t="s">
        <v>478</v>
      </c>
      <c r="J48" s="87" t="s">
        <v>478</v>
      </c>
      <c r="K48" s="87" t="s">
        <v>478</v>
      </c>
      <c r="L48" s="87" t="s">
        <v>478</v>
      </c>
      <c r="M48" s="88" t="s">
        <v>478</v>
      </c>
    </row>
    <row r="49" spans="2:13" ht="27.75" customHeight="1">
      <c r="B49" s="1209" t="s">
        <v>32</v>
      </c>
      <c r="C49" s="1210"/>
      <c r="D49" s="89"/>
      <c r="E49" s="1207" t="s">
        <v>33</v>
      </c>
      <c r="F49" s="1207"/>
      <c r="G49" s="1207"/>
      <c r="H49" s="1208"/>
      <c r="I49" s="86">
        <v>6794</v>
      </c>
      <c r="J49" s="87">
        <v>8153</v>
      </c>
      <c r="K49" s="87">
        <v>9081</v>
      </c>
      <c r="L49" s="87">
        <v>9226</v>
      </c>
      <c r="M49" s="88">
        <v>9577</v>
      </c>
    </row>
    <row r="50" spans="2:13" ht="27.75" customHeight="1">
      <c r="B50" s="1201"/>
      <c r="C50" s="1202"/>
      <c r="D50" s="85"/>
      <c r="E50" s="1207" t="s">
        <v>34</v>
      </c>
      <c r="F50" s="1207"/>
      <c r="G50" s="1207"/>
      <c r="H50" s="1208"/>
      <c r="I50" s="86">
        <v>4633</v>
      </c>
      <c r="J50" s="87">
        <v>3688</v>
      </c>
      <c r="K50" s="87">
        <v>3093</v>
      </c>
      <c r="L50" s="87">
        <v>3011</v>
      </c>
      <c r="M50" s="88">
        <v>5817</v>
      </c>
    </row>
    <row r="51" spans="2:13" ht="27.75" customHeight="1">
      <c r="B51" s="1203"/>
      <c r="C51" s="1204"/>
      <c r="D51" s="85"/>
      <c r="E51" s="1207" t="s">
        <v>35</v>
      </c>
      <c r="F51" s="1207"/>
      <c r="G51" s="1207"/>
      <c r="H51" s="1208"/>
      <c r="I51" s="86">
        <v>28127</v>
      </c>
      <c r="J51" s="87">
        <v>28493</v>
      </c>
      <c r="K51" s="87">
        <v>28689</v>
      </c>
      <c r="L51" s="87">
        <v>29107</v>
      </c>
      <c r="M51" s="88">
        <v>28263</v>
      </c>
    </row>
    <row r="52" spans="2:13" ht="27.75" customHeight="1" thickBot="1">
      <c r="B52" s="1211" t="s">
        <v>20</v>
      </c>
      <c r="C52" s="1212"/>
      <c r="D52" s="90"/>
      <c r="E52" s="1213" t="s">
        <v>36</v>
      </c>
      <c r="F52" s="1213"/>
      <c r="G52" s="1213"/>
      <c r="H52" s="1214"/>
      <c r="I52" s="91">
        <v>10950</v>
      </c>
      <c r="J52" s="92">
        <v>8552</v>
      </c>
      <c r="K52" s="92">
        <v>7283</v>
      </c>
      <c r="L52" s="92">
        <v>5127</v>
      </c>
      <c r="M52" s="93">
        <v>1387</v>
      </c>
    </row>
    <row r="53" spans="2:13" ht="27.75" customHeight="1">
      <c r="B53" s="94" t="s">
        <v>37</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548</v>
      </c>
      <c r="C41" s="246"/>
      <c r="D41" s="246"/>
      <c r="E41" s="246"/>
      <c r="F41" s="246"/>
      <c r="G41" s="246"/>
      <c r="H41" s="246"/>
      <c r="I41" s="246"/>
      <c r="J41" s="246"/>
      <c r="K41" s="246"/>
      <c r="L41" s="246"/>
      <c r="M41" s="246"/>
      <c r="N41" s="246"/>
      <c r="O41" s="246"/>
      <c r="P41" s="247"/>
    </row>
    <row r="42" spans="2:17">
      <c r="B42" s="248"/>
      <c r="C42" s="244"/>
      <c r="D42" s="244"/>
      <c r="E42" s="244"/>
      <c r="F42" s="244"/>
      <c r="G42" s="351" t="s">
        <v>549</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550</v>
      </c>
    </row>
    <row r="50" spans="1:17">
      <c r="B50" s="248"/>
      <c r="C50" s="244"/>
      <c r="D50" s="244"/>
      <c r="E50" s="244"/>
      <c r="F50" s="244"/>
      <c r="G50" s="1236"/>
      <c r="H50" s="1237"/>
      <c r="I50" s="1237"/>
      <c r="J50" s="1238"/>
      <c r="K50" s="354" t="s">
        <v>517</v>
      </c>
      <c r="L50" s="354" t="s">
        <v>518</v>
      </c>
      <c r="M50" s="354" t="s">
        <v>519</v>
      </c>
      <c r="N50" s="354" t="s">
        <v>520</v>
      </c>
      <c r="O50" s="354" t="s">
        <v>521</v>
      </c>
    </row>
    <row r="51" spans="1:17">
      <c r="B51" s="248"/>
      <c r="C51" s="244"/>
      <c r="D51" s="244"/>
      <c r="E51" s="244"/>
      <c r="F51" s="244"/>
      <c r="G51" s="1239" t="s">
        <v>551</v>
      </c>
      <c r="H51" s="1240"/>
      <c r="I51" s="1245" t="s">
        <v>552</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553</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554</v>
      </c>
      <c r="H55" s="1220"/>
      <c r="I55" s="1225" t="s">
        <v>552</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553</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555</v>
      </c>
      <c r="C63" s="244"/>
      <c r="D63" s="244"/>
      <c r="E63" s="244"/>
      <c r="F63" s="244"/>
      <c r="G63" s="244"/>
      <c r="H63" s="244"/>
      <c r="I63" s="244"/>
      <c r="J63" s="244"/>
      <c r="K63" s="244"/>
      <c r="L63" s="244"/>
      <c r="M63" s="244"/>
      <c r="N63" s="244"/>
      <c r="O63" s="244"/>
    </row>
    <row r="64" spans="1:17">
      <c r="B64" s="248"/>
      <c r="C64" s="244"/>
      <c r="D64" s="244"/>
      <c r="E64" s="244"/>
      <c r="F64" s="244"/>
      <c r="G64" s="351" t="s">
        <v>549</v>
      </c>
      <c r="I64" s="352"/>
      <c r="J64" s="352"/>
      <c r="K64" s="352"/>
      <c r="L64" s="244"/>
      <c r="M64" s="244"/>
      <c r="N64" s="244"/>
      <c r="O64" s="244"/>
    </row>
    <row r="65" spans="2:30">
      <c r="B65" s="248"/>
      <c r="C65" s="244"/>
      <c r="D65" s="244"/>
      <c r="E65" s="244"/>
      <c r="F65" s="244"/>
      <c r="G65" s="1227" t="s">
        <v>558</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36"/>
      <c r="H72" s="1237"/>
      <c r="I72" s="1237"/>
      <c r="J72" s="1238"/>
      <c r="K72" s="354" t="s">
        <v>517</v>
      </c>
      <c r="L72" s="354" t="s">
        <v>518</v>
      </c>
      <c r="M72" s="354" t="s">
        <v>519</v>
      </c>
      <c r="N72" s="354" t="s">
        <v>520</v>
      </c>
      <c r="O72" s="354" t="s">
        <v>521</v>
      </c>
    </row>
    <row r="73" spans="2:30">
      <c r="B73" s="248"/>
      <c r="C73" s="244"/>
      <c r="D73" s="244"/>
      <c r="E73" s="244"/>
      <c r="F73" s="244"/>
      <c r="G73" s="1239" t="s">
        <v>551</v>
      </c>
      <c r="H73" s="1240"/>
      <c r="I73" s="1245" t="s">
        <v>552</v>
      </c>
      <c r="J73" s="1245"/>
      <c r="K73" s="1226">
        <v>69.8</v>
      </c>
      <c r="L73" s="1226">
        <v>55.6</v>
      </c>
      <c r="M73" s="1215">
        <v>47</v>
      </c>
      <c r="N73" s="1215">
        <v>33.4</v>
      </c>
      <c r="O73" s="1215">
        <v>8.9</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557</v>
      </c>
      <c r="J75" s="1225"/>
      <c r="K75" s="1247">
        <v>11.9</v>
      </c>
      <c r="L75" s="1247">
        <v>11.1</v>
      </c>
      <c r="M75" s="1247">
        <v>11</v>
      </c>
      <c r="N75" s="1247">
        <v>10</v>
      </c>
      <c r="O75" s="1247">
        <v>9.5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554</v>
      </c>
      <c r="H77" s="1220"/>
      <c r="I77" s="1225" t="s">
        <v>552</v>
      </c>
      <c r="J77" s="1225"/>
      <c r="K77" s="1226">
        <v>69.2</v>
      </c>
      <c r="L77" s="1226">
        <v>58.2</v>
      </c>
      <c r="M77" s="1215">
        <v>50.3</v>
      </c>
      <c r="N77" s="1215">
        <v>45.9</v>
      </c>
      <c r="O77" s="1215">
        <v>39</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557</v>
      </c>
      <c r="J79" s="1217"/>
      <c r="K79" s="1218">
        <v>11.1</v>
      </c>
      <c r="L79" s="1218">
        <v>10.3</v>
      </c>
      <c r="M79" s="1218">
        <v>9.6</v>
      </c>
      <c r="N79" s="1218">
        <v>8.8000000000000007</v>
      </c>
      <c r="O79" s="1218">
        <v>9</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38</v>
      </c>
      <c r="E2" s="109"/>
      <c r="F2" s="110" t="s">
        <v>516</v>
      </c>
      <c r="G2" s="111"/>
      <c r="H2" s="112"/>
    </row>
    <row r="3" spans="1:8">
      <c r="A3" s="108" t="s">
        <v>509</v>
      </c>
      <c r="B3" s="113"/>
      <c r="C3" s="114"/>
      <c r="D3" s="115">
        <v>50056</v>
      </c>
      <c r="E3" s="116"/>
      <c r="F3" s="117">
        <v>47569</v>
      </c>
      <c r="G3" s="118"/>
      <c r="H3" s="119"/>
    </row>
    <row r="4" spans="1:8">
      <c r="A4" s="120"/>
      <c r="B4" s="121"/>
      <c r="C4" s="122"/>
      <c r="D4" s="123">
        <v>29101</v>
      </c>
      <c r="E4" s="124"/>
      <c r="F4" s="125">
        <v>26255</v>
      </c>
      <c r="G4" s="126"/>
      <c r="H4" s="127"/>
    </row>
    <row r="5" spans="1:8">
      <c r="A5" s="108" t="s">
        <v>511</v>
      </c>
      <c r="B5" s="113"/>
      <c r="C5" s="114"/>
      <c r="D5" s="115">
        <v>58422</v>
      </c>
      <c r="E5" s="116"/>
      <c r="F5" s="117">
        <v>50880</v>
      </c>
      <c r="G5" s="118"/>
      <c r="H5" s="119"/>
    </row>
    <row r="6" spans="1:8">
      <c r="A6" s="120"/>
      <c r="B6" s="121"/>
      <c r="C6" s="122"/>
      <c r="D6" s="123">
        <v>27770</v>
      </c>
      <c r="E6" s="124"/>
      <c r="F6" s="125">
        <v>26879</v>
      </c>
      <c r="G6" s="126"/>
      <c r="H6" s="127"/>
    </row>
    <row r="7" spans="1:8">
      <c r="A7" s="108" t="s">
        <v>512</v>
      </c>
      <c r="B7" s="113"/>
      <c r="C7" s="114"/>
      <c r="D7" s="115">
        <v>73459</v>
      </c>
      <c r="E7" s="116"/>
      <c r="F7" s="117">
        <v>63956</v>
      </c>
      <c r="G7" s="118"/>
      <c r="H7" s="119"/>
    </row>
    <row r="8" spans="1:8">
      <c r="A8" s="120"/>
      <c r="B8" s="121"/>
      <c r="C8" s="122"/>
      <c r="D8" s="123">
        <v>37789</v>
      </c>
      <c r="E8" s="124"/>
      <c r="F8" s="125">
        <v>29239</v>
      </c>
      <c r="G8" s="126"/>
      <c r="H8" s="127"/>
    </row>
    <row r="9" spans="1:8">
      <c r="A9" s="108" t="s">
        <v>513</v>
      </c>
      <c r="B9" s="113"/>
      <c r="C9" s="114"/>
      <c r="D9" s="115">
        <v>89462</v>
      </c>
      <c r="E9" s="116"/>
      <c r="F9" s="117">
        <v>66255</v>
      </c>
      <c r="G9" s="118"/>
      <c r="H9" s="119"/>
    </row>
    <row r="10" spans="1:8">
      <c r="A10" s="120"/>
      <c r="B10" s="121"/>
      <c r="C10" s="122"/>
      <c r="D10" s="123">
        <v>57481</v>
      </c>
      <c r="E10" s="124"/>
      <c r="F10" s="125">
        <v>31822</v>
      </c>
      <c r="G10" s="126"/>
      <c r="H10" s="127"/>
    </row>
    <row r="11" spans="1:8">
      <c r="A11" s="108" t="s">
        <v>514</v>
      </c>
      <c r="B11" s="113"/>
      <c r="C11" s="114"/>
      <c r="D11" s="115">
        <v>66360</v>
      </c>
      <c r="E11" s="116"/>
      <c r="F11" s="117">
        <v>92247</v>
      </c>
      <c r="G11" s="118"/>
      <c r="H11" s="119"/>
    </row>
    <row r="12" spans="1:8">
      <c r="A12" s="120"/>
      <c r="B12" s="121"/>
      <c r="C12" s="128"/>
      <c r="D12" s="123">
        <v>40045</v>
      </c>
      <c r="E12" s="124"/>
      <c r="F12" s="125">
        <v>37204</v>
      </c>
      <c r="G12" s="126"/>
      <c r="H12" s="127"/>
    </row>
    <row r="13" spans="1:8">
      <c r="A13" s="108"/>
      <c r="B13" s="113"/>
      <c r="C13" s="129"/>
      <c r="D13" s="130">
        <v>67552</v>
      </c>
      <c r="E13" s="131"/>
      <c r="F13" s="132">
        <v>64181</v>
      </c>
      <c r="G13" s="133"/>
      <c r="H13" s="119"/>
    </row>
    <row r="14" spans="1:8">
      <c r="A14" s="120"/>
      <c r="B14" s="121"/>
      <c r="C14" s="122"/>
      <c r="D14" s="123">
        <v>38437</v>
      </c>
      <c r="E14" s="124"/>
      <c r="F14" s="125">
        <v>30280</v>
      </c>
      <c r="G14" s="126"/>
      <c r="H14" s="127"/>
    </row>
    <row r="17" spans="1:11">
      <c r="A17" s="104" t="s">
        <v>39</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40</v>
      </c>
      <c r="B19" s="134">
        <f>ROUND(VALUE(SUBSTITUTE(実質収支比率等に係る経年分析!F$48,"▲","-")),2)</f>
        <v>5.8</v>
      </c>
      <c r="C19" s="134">
        <f>ROUND(VALUE(SUBSTITUTE(実質収支比率等に係る経年分析!G$48,"▲","-")),2)</f>
        <v>5.08</v>
      </c>
      <c r="D19" s="134">
        <f>ROUND(VALUE(SUBSTITUTE(実質収支比率等に係る経年分析!H$48,"▲","-")),2)</f>
        <v>6.78</v>
      </c>
      <c r="E19" s="134">
        <f>ROUND(VALUE(SUBSTITUTE(実質収支比率等に係る経年分析!I$48,"▲","-")),2)</f>
        <v>5.98</v>
      </c>
      <c r="F19" s="134">
        <f>ROUND(VALUE(SUBSTITUTE(実質収支比率等に係る経年分析!J$48,"▲","-")),2)</f>
        <v>6.06</v>
      </c>
    </row>
    <row r="20" spans="1:11">
      <c r="A20" s="134" t="s">
        <v>41</v>
      </c>
      <c r="B20" s="134">
        <f>ROUND(VALUE(SUBSTITUTE(実質収支比率等に係る経年分析!F$47,"▲","-")),2)</f>
        <v>24.58</v>
      </c>
      <c r="C20" s="134">
        <f>ROUND(VALUE(SUBSTITUTE(実質収支比率等に係る経年分析!G$47,"▲","-")),2)</f>
        <v>28.27</v>
      </c>
      <c r="D20" s="134">
        <f>ROUND(VALUE(SUBSTITUTE(実質収支比率等に係る経年分析!H$47,"▲","-")),2)</f>
        <v>30.41</v>
      </c>
      <c r="E20" s="134">
        <f>ROUND(VALUE(SUBSTITUTE(実質収支比率等に係る経年分析!I$47,"▲","-")),2)</f>
        <v>33.9</v>
      </c>
      <c r="F20" s="134">
        <f>ROUND(VALUE(SUBSTITUTE(実質収支比率等に係る経年分析!J$47,"▲","-")),2)</f>
        <v>35.51</v>
      </c>
    </row>
    <row r="21" spans="1:11">
      <c r="A21" s="134" t="s">
        <v>42</v>
      </c>
      <c r="B21" s="134">
        <f>IF(ISNUMBER(VALUE(SUBSTITUTE(実質収支比率等に係る経年分析!F$49,"▲","-"))),ROUND(VALUE(SUBSTITUTE(実質収支比率等に係る経年分析!F$49,"▲","-")),2),NA())</f>
        <v>8.4600000000000009</v>
      </c>
      <c r="C21" s="134">
        <f>IF(ISNUMBER(VALUE(SUBSTITUTE(実質収支比率等に係る経年分析!G$49,"▲","-"))),ROUND(VALUE(SUBSTITUTE(実質収支比率等に係る経年分析!G$49,"▲","-")),2),NA())</f>
        <v>2.63</v>
      </c>
      <c r="D21" s="134">
        <f>IF(ISNUMBER(VALUE(SUBSTITUTE(実質収支比率等に係る経年分析!H$49,"▲","-"))),ROUND(VALUE(SUBSTITUTE(実質収支比率等に係る経年分析!H$49,"▲","-")),2),NA())</f>
        <v>5.93</v>
      </c>
      <c r="E21" s="134">
        <f>IF(ISNUMBER(VALUE(SUBSTITUTE(実質収支比率等に係る経年分析!I$49,"▲","-"))),ROUND(VALUE(SUBSTITUTE(実質収支比率等に係る経年分析!I$49,"▲","-")),2),NA())</f>
        <v>2.66</v>
      </c>
      <c r="F21" s="134">
        <f>IF(ISNUMBER(VALUE(SUBSTITUTE(実質収支比率等に係る経年分析!J$49,"▲","-"))),ROUND(VALUE(SUBSTITUTE(実質収支比率等に係る経年分析!J$49,"▲","-")),2),NA())</f>
        <v>2.13</v>
      </c>
    </row>
    <row r="24" spans="1:11">
      <c r="A24" s="104" t="s">
        <v>43</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44</v>
      </c>
      <c r="C26" s="135" t="s">
        <v>45</v>
      </c>
      <c r="D26" s="135" t="s">
        <v>44</v>
      </c>
      <c r="E26" s="135" t="s">
        <v>45</v>
      </c>
      <c r="F26" s="135" t="s">
        <v>44</v>
      </c>
      <c r="G26" s="135" t="s">
        <v>45</v>
      </c>
      <c r="H26" s="135" t="s">
        <v>44</v>
      </c>
      <c r="I26" s="135" t="s">
        <v>45</v>
      </c>
      <c r="J26" s="135" t="s">
        <v>44</v>
      </c>
      <c r="K26" s="135" t="s">
        <v>45</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九州新幹線渇水等被害対策事業特別会計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0.24</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0.14000000000000001</v>
      </c>
    </row>
    <row r="30" spans="1:11">
      <c r="A30" s="135" t="str">
        <f>IF(連結実質赤字比率に係る赤字・黒字の構成分析!C$40="",NA(),連結実質赤字比率に係る赤字・黒字の構成分析!C$40)</f>
        <v>玉名市農業集落排水事業会計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0.45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0.43</v>
      </c>
    </row>
    <row r="31" spans="1:11">
      <c r="A31" s="135" t="str">
        <f>IF(連結実質赤字比率に係る赤字・黒字の構成分析!C$39="",NA(),連結実質赤字比率に係る赤字・黒字の構成分析!C$39)</f>
        <v>玉名市介護保険事業特別会計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0.69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0.96</v>
      </c>
    </row>
    <row r="32" spans="1:11">
      <c r="A32" s="135" t="str">
        <f>IF(連結実質赤字比率に係る赤字・黒字の構成分析!C$38="",NA(),連結実質赤字比率に係る赤字・黒字の構成分析!C$38)</f>
        <v>玉名市国民健康保険事業特別会計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1.28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0.88</v>
      </c>
      <c r="F32" s="135">
        <f>IF(ROUND(VALUE(SUBSTITUTE(連結実質赤字比率に係る赤字・黒字の構成分析!H$38,"▲", "-")), 2) &lt; 0, ABS(ROUND(VALUE(SUBSTITUTE(連結実質赤字比率に係る赤字・黒字の構成分析!H$38,"▲", "-")), 2)), NA())</f>
        <v>0.57999999999999996</v>
      </c>
      <c r="G32" s="135" t="e">
        <f>IF(ROUND(VALUE(SUBSTITUTE(連結実質赤字比率に係る赤字・黒字の構成分析!H$38,"▲", "-")), 2) &gt;= 0, ABS(ROUND(VALUE(SUBSTITUTE(連結実質赤字比率に係る赤字・黒字の構成分析!H$38,"▲", "-")), 2)), NA())</f>
        <v>#N/A</v>
      </c>
      <c r="H32" s="135">
        <f>IF(ROUND(VALUE(SUBSTITUTE(連結実質赤字比率に係る赤字・黒字の構成分析!I$38,"▲", "-")), 2) &lt; 0, ABS(ROUND(VALUE(SUBSTITUTE(連結実質赤字比率に係る赤字・黒字の構成分析!I$38,"▲", "-")), 2)), NA())</f>
        <v>0.96</v>
      </c>
      <c r="I32" s="135" t="e">
        <f>IF(ROUND(VALUE(SUBSTITUTE(連結実質赤字比率に係る赤字・黒字の構成分析!I$38,"▲", "-")), 2) &gt;= 0, ABS(ROUND(VALUE(SUBSTITUTE(連結実質赤字比率に係る赤字・黒字の構成分析!I$38,"▲", "-")), 2)), NA())</f>
        <v>#N/A</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1.76</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5.79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4.8600000000000003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6.66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5.73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5.91</v>
      </c>
    </row>
    <row r="34" spans="1:16">
      <c r="A34" s="135" t="str">
        <f>IF(連結実質赤字比率に係る赤字・黒字の構成分析!C$36="",NA(),連結実質赤字比率に係る赤字・黒字の構成分析!C$36)</f>
        <v>玉名市公共下水道事業会計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5.54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6.66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7.59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8.07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7.88</v>
      </c>
    </row>
    <row r="35" spans="1:16">
      <c r="A35" s="135" t="str">
        <f>IF(連結実質赤字比率に係る赤字・黒字の構成分析!C$35="",NA(),連結実質赤字比率に係る赤字・黒字の構成分析!C$35)</f>
        <v>玉名市水道事業会計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8.39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8.26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8.6</v>
      </c>
    </row>
    <row r="36" spans="1:16">
      <c r="A36" s="135" t="str">
        <f>IF(連結実質赤字比率に係る赤字・黒字の構成分析!C$34="",NA(),連結実質赤字比率に係る赤字・黒字の構成分析!C$34)</f>
        <v>玉名市簡易水道事業特別会計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0.09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0.04</v>
      </c>
      <c r="J36" s="135">
        <f>IF(ROUND(VALUE(SUBSTITUTE(連結実質赤字比率に係る赤字・黒字の構成分析!J$34,"▲", "-")), 2) &lt; 0, ABS(ROUND(VALUE(SUBSTITUTE(連結実質赤字比率に係る赤字・黒字の構成分析!J$34,"▲", "-")), 2)), NA())</f>
        <v>0.05</v>
      </c>
      <c r="K36" s="135" t="e">
        <f>IF(ROUND(VALUE(SUBSTITUTE(連結実質赤字比率に係る赤字・黒字の構成分析!J$34,"▲", "-")), 2) &gt;= 0, ABS(ROUND(VALUE(SUBSTITUTE(連結実質赤字比率に係る赤字・黒字の構成分析!J$34,"▲", "-")), 2)), NA())</f>
        <v>#N/A</v>
      </c>
    </row>
    <row r="39" spans="1:16">
      <c r="A39" s="104" t="s">
        <v>46</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c r="A42" s="136" t="s">
        <v>49</v>
      </c>
      <c r="B42" s="136"/>
      <c r="C42" s="136"/>
      <c r="D42" s="136">
        <f>'実質公債費比率（分子）の構造'!K$52</f>
        <v>2787</v>
      </c>
      <c r="E42" s="136"/>
      <c r="F42" s="136"/>
      <c r="G42" s="136">
        <f>'実質公債費比率（分子）の構造'!L$52</f>
        <v>2767</v>
      </c>
      <c r="H42" s="136"/>
      <c r="I42" s="136"/>
      <c r="J42" s="136">
        <f>'実質公債費比率（分子）の構造'!M$52</f>
        <v>3025</v>
      </c>
      <c r="K42" s="136"/>
      <c r="L42" s="136"/>
      <c r="M42" s="136">
        <f>'実質公債費比率（分子）の構造'!N$52</f>
        <v>3125</v>
      </c>
      <c r="N42" s="136"/>
      <c r="O42" s="136"/>
      <c r="P42" s="136">
        <f>'実質公債費比率（分子）の構造'!O$52</f>
        <v>2952</v>
      </c>
    </row>
    <row r="43" spans="1:16">
      <c r="A43" s="136" t="s">
        <v>50</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51</v>
      </c>
      <c r="B44" s="136">
        <f>'実質公債費比率（分子）の構造'!K$50</f>
        <v>34</v>
      </c>
      <c r="C44" s="136"/>
      <c r="D44" s="136"/>
      <c r="E44" s="136">
        <f>'実質公債費比率（分子）の構造'!L$50</f>
        <v>29</v>
      </c>
      <c r="F44" s="136"/>
      <c r="G44" s="136"/>
      <c r="H44" s="136">
        <f>'実質公債費比率（分子）の構造'!M$50</f>
        <v>23</v>
      </c>
      <c r="I44" s="136"/>
      <c r="J44" s="136"/>
      <c r="K44" s="136">
        <f>'実質公債費比率（分子）の構造'!N$50</f>
        <v>18</v>
      </c>
      <c r="L44" s="136"/>
      <c r="M44" s="136"/>
      <c r="N44" s="136">
        <f>'実質公債費比率（分子）の構造'!O$50</f>
        <v>14</v>
      </c>
      <c r="O44" s="136"/>
      <c r="P44" s="136"/>
    </row>
    <row r="45" spans="1:16">
      <c r="A45" s="136" t="s">
        <v>52</v>
      </c>
      <c r="B45" s="136">
        <f>'実質公債費比率（分子）の構造'!K$49</f>
        <v>382</v>
      </c>
      <c r="C45" s="136"/>
      <c r="D45" s="136"/>
      <c r="E45" s="136">
        <f>'実質公債費比率（分子）の構造'!L$49</f>
        <v>341</v>
      </c>
      <c r="F45" s="136"/>
      <c r="G45" s="136"/>
      <c r="H45" s="136">
        <f>'実質公債費比率（分子）の構造'!M$49</f>
        <v>316</v>
      </c>
      <c r="I45" s="136"/>
      <c r="J45" s="136"/>
      <c r="K45" s="136">
        <f>'実質公債費比率（分子）の構造'!N$49</f>
        <v>283</v>
      </c>
      <c r="L45" s="136"/>
      <c r="M45" s="136"/>
      <c r="N45" s="136">
        <f>'実質公債費比率（分子）の構造'!O$49</f>
        <v>206</v>
      </c>
      <c r="O45" s="136"/>
      <c r="P45" s="136"/>
    </row>
    <row r="46" spans="1:16">
      <c r="A46" s="136" t="s">
        <v>53</v>
      </c>
      <c r="B46" s="136">
        <f>'実質公債費比率（分子）の構造'!K$48</f>
        <v>762</v>
      </c>
      <c r="C46" s="136"/>
      <c r="D46" s="136"/>
      <c r="E46" s="136">
        <f>'実質公債費比率（分子）の構造'!L$48</f>
        <v>755</v>
      </c>
      <c r="F46" s="136"/>
      <c r="G46" s="136"/>
      <c r="H46" s="136">
        <f>'実質公債費比率（分子）の構造'!M$48</f>
        <v>784</v>
      </c>
      <c r="I46" s="136"/>
      <c r="J46" s="136"/>
      <c r="K46" s="136">
        <f>'実質公債費比率（分子）の構造'!N$48</f>
        <v>680</v>
      </c>
      <c r="L46" s="136"/>
      <c r="M46" s="136"/>
      <c r="N46" s="136">
        <f>'実質公債費比率（分子）の構造'!O$48</f>
        <v>632</v>
      </c>
      <c r="O46" s="136"/>
      <c r="P46" s="136"/>
    </row>
    <row r="47" spans="1:16">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3397</v>
      </c>
      <c r="C49" s="136"/>
      <c r="D49" s="136"/>
      <c r="E49" s="136">
        <f>'実質公債費比率（分子）の構造'!L$45</f>
        <v>3397</v>
      </c>
      <c r="F49" s="136"/>
      <c r="G49" s="136"/>
      <c r="H49" s="136">
        <f>'実質公債費比率（分子）の構造'!M$45</f>
        <v>3455</v>
      </c>
      <c r="I49" s="136"/>
      <c r="J49" s="136"/>
      <c r="K49" s="136">
        <f>'実質公債費比率（分子）の構造'!N$45</f>
        <v>3462</v>
      </c>
      <c r="L49" s="136"/>
      <c r="M49" s="136"/>
      <c r="N49" s="136">
        <f>'実質公債費比率（分子）の構造'!O$45</f>
        <v>3358</v>
      </c>
      <c r="O49" s="136"/>
      <c r="P49" s="136"/>
    </row>
    <row r="50" spans="1:16">
      <c r="A50" s="136" t="s">
        <v>57</v>
      </c>
      <c r="B50" s="136" t="e">
        <f>NA()</f>
        <v>#N/A</v>
      </c>
      <c r="C50" s="136">
        <f>IF(ISNUMBER('実質公債費比率（分子）の構造'!K$53),'実質公債費比率（分子）の構造'!K$53,NA())</f>
        <v>1788</v>
      </c>
      <c r="D50" s="136" t="e">
        <f>NA()</f>
        <v>#N/A</v>
      </c>
      <c r="E50" s="136" t="e">
        <f>NA()</f>
        <v>#N/A</v>
      </c>
      <c r="F50" s="136">
        <f>IF(ISNUMBER('実質公債費比率（分子）の構造'!L$53),'実質公債費比率（分子）の構造'!L$53,NA())</f>
        <v>1755</v>
      </c>
      <c r="G50" s="136" t="e">
        <f>NA()</f>
        <v>#N/A</v>
      </c>
      <c r="H50" s="136" t="e">
        <f>NA()</f>
        <v>#N/A</v>
      </c>
      <c r="I50" s="136">
        <f>IF(ISNUMBER('実質公債費比率（分子）の構造'!M$53),'実質公債費比率（分子）の構造'!M$53,NA())</f>
        <v>1553</v>
      </c>
      <c r="J50" s="136" t="e">
        <f>NA()</f>
        <v>#N/A</v>
      </c>
      <c r="K50" s="136" t="e">
        <f>NA()</f>
        <v>#N/A</v>
      </c>
      <c r="L50" s="136">
        <f>IF(ISNUMBER('実質公債費比率（分子）の構造'!N$53),'実質公債費比率（分子）の構造'!N$53,NA())</f>
        <v>1318</v>
      </c>
      <c r="M50" s="136" t="e">
        <f>NA()</f>
        <v>#N/A</v>
      </c>
      <c r="N50" s="136" t="e">
        <f>NA()</f>
        <v>#N/A</v>
      </c>
      <c r="O50" s="136">
        <f>IF(ISNUMBER('実質公債費比率（分子）の構造'!O$53),'実質公債費比率（分子）の構造'!O$53,NA())</f>
        <v>1258</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28127</v>
      </c>
      <c r="E56" s="135"/>
      <c r="F56" s="135"/>
      <c r="G56" s="135">
        <f>'将来負担比率（分子）の構造'!J$51</f>
        <v>28493</v>
      </c>
      <c r="H56" s="135"/>
      <c r="I56" s="135"/>
      <c r="J56" s="135">
        <f>'将来負担比率（分子）の構造'!K$51</f>
        <v>28689</v>
      </c>
      <c r="K56" s="135"/>
      <c r="L56" s="135"/>
      <c r="M56" s="135">
        <f>'将来負担比率（分子）の構造'!L$51</f>
        <v>29107</v>
      </c>
      <c r="N56" s="135"/>
      <c r="O56" s="135"/>
      <c r="P56" s="135">
        <f>'将来負担比率（分子）の構造'!M$51</f>
        <v>28263</v>
      </c>
    </row>
    <row r="57" spans="1:16">
      <c r="A57" s="135" t="s">
        <v>34</v>
      </c>
      <c r="B57" s="135"/>
      <c r="C57" s="135"/>
      <c r="D57" s="135">
        <f>'将来負担比率（分子）の構造'!I$50</f>
        <v>4633</v>
      </c>
      <c r="E57" s="135"/>
      <c r="F57" s="135"/>
      <c r="G57" s="135">
        <f>'将来負担比率（分子）の構造'!J$50</f>
        <v>3688</v>
      </c>
      <c r="H57" s="135"/>
      <c r="I57" s="135"/>
      <c r="J57" s="135">
        <f>'将来負担比率（分子）の構造'!K$50</f>
        <v>3093</v>
      </c>
      <c r="K57" s="135"/>
      <c r="L57" s="135"/>
      <c r="M57" s="135">
        <f>'将来負担比率（分子）の構造'!L$50</f>
        <v>3011</v>
      </c>
      <c r="N57" s="135"/>
      <c r="O57" s="135"/>
      <c r="P57" s="135">
        <f>'将来負担比率（分子）の構造'!M$50</f>
        <v>5817</v>
      </c>
    </row>
    <row r="58" spans="1:16">
      <c r="A58" s="135" t="s">
        <v>33</v>
      </c>
      <c r="B58" s="135"/>
      <c r="C58" s="135"/>
      <c r="D58" s="135">
        <f>'将来負担比率（分子）の構造'!I$49</f>
        <v>6794</v>
      </c>
      <c r="E58" s="135"/>
      <c r="F58" s="135"/>
      <c r="G58" s="135">
        <f>'将来負担比率（分子）の構造'!J$49</f>
        <v>8153</v>
      </c>
      <c r="H58" s="135"/>
      <c r="I58" s="135"/>
      <c r="J58" s="135">
        <f>'将来負担比率（分子）の構造'!K$49</f>
        <v>9081</v>
      </c>
      <c r="K58" s="135"/>
      <c r="L58" s="135"/>
      <c r="M58" s="135">
        <f>'将来負担比率（分子）の構造'!L$49</f>
        <v>9226</v>
      </c>
      <c r="N58" s="135"/>
      <c r="O58" s="135"/>
      <c r="P58" s="135">
        <f>'将来負担比率（分子）の構造'!M$49</f>
        <v>9577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5132</v>
      </c>
      <c r="C62" s="135"/>
      <c r="D62" s="135"/>
      <c r="E62" s="135">
        <f>'将来負担比率（分子）の構造'!J$45</f>
        <v>4872</v>
      </c>
      <c r="F62" s="135"/>
      <c r="G62" s="135"/>
      <c r="H62" s="135">
        <f>'将来負担比率（分子）の構造'!K$45</f>
        <v>4962</v>
      </c>
      <c r="I62" s="135"/>
      <c r="J62" s="135"/>
      <c r="K62" s="135">
        <f>'将来負担比率（分子）の構造'!L$45</f>
        <v>4137</v>
      </c>
      <c r="L62" s="135"/>
      <c r="M62" s="135"/>
      <c r="N62" s="135">
        <f>'将来負担比率（分子）の構造'!M$45</f>
        <v>3743</v>
      </c>
      <c r="O62" s="135"/>
      <c r="P62" s="135"/>
    </row>
    <row r="63" spans="1:16">
      <c r="A63" s="135" t="s">
        <v>27</v>
      </c>
      <c r="B63" s="135">
        <f>'将来負担比率（分子）の構造'!I$44</f>
        <v>2219</v>
      </c>
      <c r="C63" s="135"/>
      <c r="D63" s="135"/>
      <c r="E63" s="135">
        <f>'将来負担比率（分子）の構造'!J$44</f>
        <v>1875</v>
      </c>
      <c r="F63" s="135"/>
      <c r="G63" s="135"/>
      <c r="H63" s="135">
        <f>'将来負担比率（分子）の構造'!K$44</f>
        <v>1968</v>
      </c>
      <c r="I63" s="135"/>
      <c r="J63" s="135"/>
      <c r="K63" s="135">
        <f>'将来負担比率（分子）の構造'!L$44</f>
        <v>1913</v>
      </c>
      <c r="L63" s="135"/>
      <c r="M63" s="135"/>
      <c r="N63" s="135">
        <f>'将来負担比率（分子）の構造'!M$44</f>
        <v>1861</v>
      </c>
      <c r="O63" s="135"/>
      <c r="P63" s="135"/>
    </row>
    <row r="64" spans="1:16">
      <c r="A64" s="135" t="s">
        <v>26</v>
      </c>
      <c r="B64" s="135">
        <f>'将来負担比率（分子）の構造'!I$43</f>
        <v>11688</v>
      </c>
      <c r="C64" s="135"/>
      <c r="D64" s="135"/>
      <c r="E64" s="135">
        <f>'将来負担比率（分子）の構造'!J$43</f>
        <v>10978</v>
      </c>
      <c r="F64" s="135"/>
      <c r="G64" s="135"/>
      <c r="H64" s="135">
        <f>'将来負担比率（分子）の構造'!K$43</f>
        <v>10866</v>
      </c>
      <c r="I64" s="135"/>
      <c r="J64" s="135"/>
      <c r="K64" s="135">
        <f>'将来負担比率（分子）の構造'!L$43</f>
        <v>9945</v>
      </c>
      <c r="L64" s="135"/>
      <c r="M64" s="135"/>
      <c r="N64" s="135">
        <f>'将来負担比率（分子）の構造'!M$43</f>
        <v>9072</v>
      </c>
      <c r="O64" s="135"/>
      <c r="P64" s="135"/>
    </row>
    <row r="65" spans="1:16">
      <c r="A65" s="135" t="s">
        <v>25</v>
      </c>
      <c r="B65" s="135">
        <f>'将来負担比率（分子）の構造'!I$42</f>
        <v>107</v>
      </c>
      <c r="C65" s="135"/>
      <c r="D65" s="135"/>
      <c r="E65" s="135">
        <f>'将来負担比率（分子）の構造'!J$42</f>
        <v>82</v>
      </c>
      <c r="F65" s="135"/>
      <c r="G65" s="135"/>
      <c r="H65" s="135">
        <f>'将来負担比率（分子）の構造'!K$42</f>
        <v>77</v>
      </c>
      <c r="I65" s="135"/>
      <c r="J65" s="135"/>
      <c r="K65" s="135">
        <f>'将来負担比率（分子）の構造'!L$42</f>
        <v>46</v>
      </c>
      <c r="L65" s="135"/>
      <c r="M65" s="135"/>
      <c r="N65" s="135">
        <f>'将来負担比率（分子）の構造'!M$42</f>
        <v>31</v>
      </c>
      <c r="O65" s="135"/>
      <c r="P65" s="135"/>
    </row>
    <row r="66" spans="1:16">
      <c r="A66" s="135" t="s">
        <v>24</v>
      </c>
      <c r="B66" s="135">
        <f>'将来負担比率（分子）の構造'!I$41</f>
        <v>31358</v>
      </c>
      <c r="C66" s="135"/>
      <c r="D66" s="135"/>
      <c r="E66" s="135">
        <f>'将来負担比率（分子）の構造'!J$41</f>
        <v>31079</v>
      </c>
      <c r="F66" s="135"/>
      <c r="G66" s="135"/>
      <c r="H66" s="135">
        <f>'将来負担比率（分子）の構造'!K$41</f>
        <v>30273</v>
      </c>
      <c r="I66" s="135"/>
      <c r="J66" s="135"/>
      <c r="K66" s="135">
        <f>'将来負担比率（分子）の構造'!L$41</f>
        <v>30430</v>
      </c>
      <c r="L66" s="135"/>
      <c r="M66" s="135"/>
      <c r="N66" s="135">
        <f>'将来負担比率（分子）の構造'!M$41</f>
        <v>30335</v>
      </c>
      <c r="O66" s="135"/>
      <c r="P66" s="135"/>
    </row>
    <row r="67" spans="1:16">
      <c r="A67" s="135" t="s">
        <v>61</v>
      </c>
      <c r="B67" s="135" t="e">
        <f>NA()</f>
        <v>#N/A</v>
      </c>
      <c r="C67" s="135">
        <f>IF(ISNUMBER('将来負担比率（分子）の構造'!I$52), IF('将来負担比率（分子）の構造'!I$52 &lt; 0, 0, '将来負担比率（分子）の構造'!I$52), NA())</f>
        <v>10950</v>
      </c>
      <c r="D67" s="135" t="e">
        <f>NA()</f>
        <v>#N/A</v>
      </c>
      <c r="E67" s="135" t="e">
        <f>NA()</f>
        <v>#N/A</v>
      </c>
      <c r="F67" s="135">
        <f>IF(ISNUMBER('将来負担比率（分子）の構造'!J$52), IF('将来負担比率（分子）の構造'!J$52 &lt; 0, 0, '将来負担比率（分子）の構造'!J$52), NA())</f>
        <v>8552</v>
      </c>
      <c r="G67" s="135" t="e">
        <f>NA()</f>
        <v>#N/A</v>
      </c>
      <c r="H67" s="135" t="e">
        <f>NA()</f>
        <v>#N/A</v>
      </c>
      <c r="I67" s="135">
        <f>IF(ISNUMBER('将来負担比率（分子）の構造'!K$52), IF('将来負担比率（分子）の構造'!K$52 &lt; 0, 0, '将来負担比率（分子）の構造'!K$52), NA())</f>
        <v>7283</v>
      </c>
      <c r="J67" s="135" t="e">
        <f>NA()</f>
        <v>#N/A</v>
      </c>
      <c r="K67" s="135" t="e">
        <f>NA()</f>
        <v>#N/A</v>
      </c>
      <c r="L67" s="135">
        <f>IF(ISNUMBER('将来負担比率（分子）の構造'!L$52), IF('将来負担比率（分子）の構造'!L$52 &lt; 0, 0, '将来負担比率（分子）の構造'!L$52), NA())</f>
        <v>5127</v>
      </c>
      <c r="M67" s="135" t="e">
        <f>NA()</f>
        <v>#N/A</v>
      </c>
      <c r="N67" s="135" t="e">
        <f>NA()</f>
        <v>#N/A</v>
      </c>
      <c r="O67" s="135">
        <f>IF(ISNUMBER('将来負担比率（分子）の構造'!M$52), IF('将来負担比率（分子）の構造'!M$52 &lt; 0, 0, '将来負担比率（分子）の構造'!M$52), NA())</f>
        <v>1387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194</v>
      </c>
      <c r="DI1" s="600"/>
      <c r="DJ1" s="600"/>
      <c r="DK1" s="600"/>
      <c r="DL1" s="600"/>
      <c r="DM1" s="600"/>
      <c r="DN1" s="601"/>
      <c r="DP1" s="599" t="s">
        <v>195</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197</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198</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199</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200</v>
      </c>
      <c r="S4" s="603"/>
      <c r="T4" s="603"/>
      <c r="U4" s="603"/>
      <c r="V4" s="603"/>
      <c r="W4" s="603"/>
      <c r="X4" s="603"/>
      <c r="Y4" s="604"/>
      <c r="Z4" s="602" t="s">
        <v>201</v>
      </c>
      <c r="AA4" s="603"/>
      <c r="AB4" s="603"/>
      <c r="AC4" s="604"/>
      <c r="AD4" s="602" t="s">
        <v>202</v>
      </c>
      <c r="AE4" s="603"/>
      <c r="AF4" s="603"/>
      <c r="AG4" s="603"/>
      <c r="AH4" s="603"/>
      <c r="AI4" s="603"/>
      <c r="AJ4" s="603"/>
      <c r="AK4" s="604"/>
      <c r="AL4" s="602" t="s">
        <v>201</v>
      </c>
      <c r="AM4" s="603"/>
      <c r="AN4" s="603"/>
      <c r="AO4" s="604"/>
      <c r="AP4" s="608" t="s">
        <v>203</v>
      </c>
      <c r="AQ4" s="608"/>
      <c r="AR4" s="608"/>
      <c r="AS4" s="608"/>
      <c r="AT4" s="608"/>
      <c r="AU4" s="608"/>
      <c r="AV4" s="608"/>
      <c r="AW4" s="608"/>
      <c r="AX4" s="608"/>
      <c r="AY4" s="608"/>
      <c r="AZ4" s="608"/>
      <c r="BA4" s="608"/>
      <c r="BB4" s="608"/>
      <c r="BC4" s="608"/>
      <c r="BD4" s="608"/>
      <c r="BE4" s="608"/>
      <c r="BF4" s="608"/>
      <c r="BG4" s="608" t="s">
        <v>204</v>
      </c>
      <c r="BH4" s="608"/>
      <c r="BI4" s="608"/>
      <c r="BJ4" s="608"/>
      <c r="BK4" s="608"/>
      <c r="BL4" s="608"/>
      <c r="BM4" s="608"/>
      <c r="BN4" s="608"/>
      <c r="BO4" s="608" t="s">
        <v>201</v>
      </c>
      <c r="BP4" s="608"/>
      <c r="BQ4" s="608"/>
      <c r="BR4" s="608"/>
      <c r="BS4" s="608" t="s">
        <v>205</v>
      </c>
      <c r="BT4" s="608"/>
      <c r="BU4" s="608"/>
      <c r="BV4" s="608"/>
      <c r="BW4" s="608"/>
      <c r="BX4" s="608"/>
      <c r="BY4" s="608"/>
      <c r="BZ4" s="608"/>
      <c r="CA4" s="608"/>
      <c r="CB4" s="608"/>
      <c r="CD4" s="605" t="s">
        <v>206</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207</v>
      </c>
      <c r="C5" s="610"/>
      <c r="D5" s="610"/>
      <c r="E5" s="610"/>
      <c r="F5" s="610"/>
      <c r="G5" s="610"/>
      <c r="H5" s="610"/>
      <c r="I5" s="610"/>
      <c r="J5" s="610"/>
      <c r="K5" s="610"/>
      <c r="L5" s="610"/>
      <c r="M5" s="610"/>
      <c r="N5" s="610"/>
      <c r="O5" s="610"/>
      <c r="P5" s="610"/>
      <c r="Q5" s="611"/>
      <c r="R5" s="612">
        <v>6617455</v>
      </c>
      <c r="S5" s="613"/>
      <c r="T5" s="613"/>
      <c r="U5" s="613"/>
      <c r="V5" s="613"/>
      <c r="W5" s="613"/>
      <c r="X5" s="613"/>
      <c r="Y5" s="614"/>
      <c r="Z5" s="615">
        <v>20.8</v>
      </c>
      <c r="AA5" s="615"/>
      <c r="AB5" s="615"/>
      <c r="AC5" s="615"/>
      <c r="AD5" s="616">
        <v>6461451</v>
      </c>
      <c r="AE5" s="616"/>
      <c r="AF5" s="616"/>
      <c r="AG5" s="616"/>
      <c r="AH5" s="616"/>
      <c r="AI5" s="616"/>
      <c r="AJ5" s="616"/>
      <c r="AK5" s="616"/>
      <c r="AL5" s="617">
        <v>36.700000000000003</v>
      </c>
      <c r="AM5" s="618"/>
      <c r="AN5" s="618"/>
      <c r="AO5" s="619"/>
      <c r="AP5" s="609" t="s">
        <v>208</v>
      </c>
      <c r="AQ5" s="610"/>
      <c r="AR5" s="610"/>
      <c r="AS5" s="610"/>
      <c r="AT5" s="610"/>
      <c r="AU5" s="610"/>
      <c r="AV5" s="610"/>
      <c r="AW5" s="610"/>
      <c r="AX5" s="610"/>
      <c r="AY5" s="610"/>
      <c r="AZ5" s="610"/>
      <c r="BA5" s="610"/>
      <c r="BB5" s="610"/>
      <c r="BC5" s="610"/>
      <c r="BD5" s="610"/>
      <c r="BE5" s="610"/>
      <c r="BF5" s="611"/>
      <c r="BG5" s="623">
        <v>6446567</v>
      </c>
      <c r="BH5" s="624"/>
      <c r="BI5" s="624"/>
      <c r="BJ5" s="624"/>
      <c r="BK5" s="624"/>
      <c r="BL5" s="624"/>
      <c r="BM5" s="624"/>
      <c r="BN5" s="625"/>
      <c r="BO5" s="626">
        <v>97.4</v>
      </c>
      <c r="BP5" s="626"/>
      <c r="BQ5" s="626"/>
      <c r="BR5" s="626"/>
      <c r="BS5" s="627">
        <v>113328</v>
      </c>
      <c r="BT5" s="627"/>
      <c r="BU5" s="627"/>
      <c r="BV5" s="627"/>
      <c r="BW5" s="627"/>
      <c r="BX5" s="627"/>
      <c r="BY5" s="627"/>
      <c r="BZ5" s="627"/>
      <c r="CA5" s="627"/>
      <c r="CB5" s="631"/>
      <c r="CD5" s="605" t="s">
        <v>203</v>
      </c>
      <c r="CE5" s="606"/>
      <c r="CF5" s="606"/>
      <c r="CG5" s="606"/>
      <c r="CH5" s="606"/>
      <c r="CI5" s="606"/>
      <c r="CJ5" s="606"/>
      <c r="CK5" s="606"/>
      <c r="CL5" s="606"/>
      <c r="CM5" s="606"/>
      <c r="CN5" s="606"/>
      <c r="CO5" s="606"/>
      <c r="CP5" s="606"/>
      <c r="CQ5" s="607"/>
      <c r="CR5" s="605" t="s">
        <v>209</v>
      </c>
      <c r="CS5" s="606"/>
      <c r="CT5" s="606"/>
      <c r="CU5" s="606"/>
      <c r="CV5" s="606"/>
      <c r="CW5" s="606"/>
      <c r="CX5" s="606"/>
      <c r="CY5" s="607"/>
      <c r="CZ5" s="605" t="s">
        <v>201</v>
      </c>
      <c r="DA5" s="606"/>
      <c r="DB5" s="606"/>
      <c r="DC5" s="607"/>
      <c r="DD5" s="605" t="s">
        <v>210</v>
      </c>
      <c r="DE5" s="606"/>
      <c r="DF5" s="606"/>
      <c r="DG5" s="606"/>
      <c r="DH5" s="606"/>
      <c r="DI5" s="606"/>
      <c r="DJ5" s="606"/>
      <c r="DK5" s="606"/>
      <c r="DL5" s="606"/>
      <c r="DM5" s="606"/>
      <c r="DN5" s="606"/>
      <c r="DO5" s="606"/>
      <c r="DP5" s="607"/>
      <c r="DQ5" s="605" t="s">
        <v>211</v>
      </c>
      <c r="DR5" s="606"/>
      <c r="DS5" s="606"/>
      <c r="DT5" s="606"/>
      <c r="DU5" s="606"/>
      <c r="DV5" s="606"/>
      <c r="DW5" s="606"/>
      <c r="DX5" s="606"/>
      <c r="DY5" s="606"/>
      <c r="DZ5" s="606"/>
      <c r="EA5" s="606"/>
      <c r="EB5" s="606"/>
      <c r="EC5" s="607"/>
    </row>
    <row r="6" spans="2:143" ht="11.25" customHeight="1">
      <c r="B6" s="620" t="s">
        <v>212</v>
      </c>
      <c r="C6" s="621"/>
      <c r="D6" s="621"/>
      <c r="E6" s="621"/>
      <c r="F6" s="621"/>
      <c r="G6" s="621"/>
      <c r="H6" s="621"/>
      <c r="I6" s="621"/>
      <c r="J6" s="621"/>
      <c r="K6" s="621"/>
      <c r="L6" s="621"/>
      <c r="M6" s="621"/>
      <c r="N6" s="621"/>
      <c r="O6" s="621"/>
      <c r="P6" s="621"/>
      <c r="Q6" s="622"/>
      <c r="R6" s="623">
        <v>277884</v>
      </c>
      <c r="S6" s="624"/>
      <c r="T6" s="624"/>
      <c r="U6" s="624"/>
      <c r="V6" s="624"/>
      <c r="W6" s="624"/>
      <c r="X6" s="624"/>
      <c r="Y6" s="625"/>
      <c r="Z6" s="626">
        <v>0.9</v>
      </c>
      <c r="AA6" s="626"/>
      <c r="AB6" s="626"/>
      <c r="AC6" s="626"/>
      <c r="AD6" s="627">
        <v>277884</v>
      </c>
      <c r="AE6" s="627"/>
      <c r="AF6" s="627"/>
      <c r="AG6" s="627"/>
      <c r="AH6" s="627"/>
      <c r="AI6" s="627"/>
      <c r="AJ6" s="627"/>
      <c r="AK6" s="627"/>
      <c r="AL6" s="628">
        <v>1.6</v>
      </c>
      <c r="AM6" s="629"/>
      <c r="AN6" s="629"/>
      <c r="AO6" s="630"/>
      <c r="AP6" s="620" t="s">
        <v>213</v>
      </c>
      <c r="AQ6" s="621"/>
      <c r="AR6" s="621"/>
      <c r="AS6" s="621"/>
      <c r="AT6" s="621"/>
      <c r="AU6" s="621"/>
      <c r="AV6" s="621"/>
      <c r="AW6" s="621"/>
      <c r="AX6" s="621"/>
      <c r="AY6" s="621"/>
      <c r="AZ6" s="621"/>
      <c r="BA6" s="621"/>
      <c r="BB6" s="621"/>
      <c r="BC6" s="621"/>
      <c r="BD6" s="621"/>
      <c r="BE6" s="621"/>
      <c r="BF6" s="622"/>
      <c r="BG6" s="623">
        <v>6446567</v>
      </c>
      <c r="BH6" s="624"/>
      <c r="BI6" s="624"/>
      <c r="BJ6" s="624"/>
      <c r="BK6" s="624"/>
      <c r="BL6" s="624"/>
      <c r="BM6" s="624"/>
      <c r="BN6" s="625"/>
      <c r="BO6" s="626">
        <v>97.4</v>
      </c>
      <c r="BP6" s="626"/>
      <c r="BQ6" s="626"/>
      <c r="BR6" s="626"/>
      <c r="BS6" s="627">
        <v>113328</v>
      </c>
      <c r="BT6" s="627"/>
      <c r="BU6" s="627"/>
      <c r="BV6" s="627"/>
      <c r="BW6" s="627"/>
      <c r="BX6" s="627"/>
      <c r="BY6" s="627"/>
      <c r="BZ6" s="627"/>
      <c r="CA6" s="627"/>
      <c r="CB6" s="631"/>
      <c r="CD6" s="634" t="s">
        <v>214</v>
      </c>
      <c r="CE6" s="635"/>
      <c r="CF6" s="635"/>
      <c r="CG6" s="635"/>
      <c r="CH6" s="635"/>
      <c r="CI6" s="635"/>
      <c r="CJ6" s="635"/>
      <c r="CK6" s="635"/>
      <c r="CL6" s="635"/>
      <c r="CM6" s="635"/>
      <c r="CN6" s="635"/>
      <c r="CO6" s="635"/>
      <c r="CP6" s="635"/>
      <c r="CQ6" s="636"/>
      <c r="CR6" s="623">
        <v>275301</v>
      </c>
      <c r="CS6" s="624"/>
      <c r="CT6" s="624"/>
      <c r="CU6" s="624"/>
      <c r="CV6" s="624"/>
      <c r="CW6" s="624"/>
      <c r="CX6" s="624"/>
      <c r="CY6" s="625"/>
      <c r="CZ6" s="626">
        <v>0.9</v>
      </c>
      <c r="DA6" s="626"/>
      <c r="DB6" s="626"/>
      <c r="DC6" s="626"/>
      <c r="DD6" s="632" t="s">
        <v>215</v>
      </c>
      <c r="DE6" s="624"/>
      <c r="DF6" s="624"/>
      <c r="DG6" s="624"/>
      <c r="DH6" s="624"/>
      <c r="DI6" s="624"/>
      <c r="DJ6" s="624"/>
      <c r="DK6" s="624"/>
      <c r="DL6" s="624"/>
      <c r="DM6" s="624"/>
      <c r="DN6" s="624"/>
      <c r="DO6" s="624"/>
      <c r="DP6" s="625"/>
      <c r="DQ6" s="632">
        <v>275301</v>
      </c>
      <c r="DR6" s="624"/>
      <c r="DS6" s="624"/>
      <c r="DT6" s="624"/>
      <c r="DU6" s="624"/>
      <c r="DV6" s="624"/>
      <c r="DW6" s="624"/>
      <c r="DX6" s="624"/>
      <c r="DY6" s="624"/>
      <c r="DZ6" s="624"/>
      <c r="EA6" s="624"/>
      <c r="EB6" s="624"/>
      <c r="EC6" s="633"/>
    </row>
    <row r="7" spans="2:143" ht="11.25" customHeight="1">
      <c r="B7" s="620" t="s">
        <v>216</v>
      </c>
      <c r="C7" s="621"/>
      <c r="D7" s="621"/>
      <c r="E7" s="621"/>
      <c r="F7" s="621"/>
      <c r="G7" s="621"/>
      <c r="H7" s="621"/>
      <c r="I7" s="621"/>
      <c r="J7" s="621"/>
      <c r="K7" s="621"/>
      <c r="L7" s="621"/>
      <c r="M7" s="621"/>
      <c r="N7" s="621"/>
      <c r="O7" s="621"/>
      <c r="P7" s="621"/>
      <c r="Q7" s="622"/>
      <c r="R7" s="623">
        <v>9222</v>
      </c>
      <c r="S7" s="624"/>
      <c r="T7" s="624"/>
      <c r="U7" s="624"/>
      <c r="V7" s="624"/>
      <c r="W7" s="624"/>
      <c r="X7" s="624"/>
      <c r="Y7" s="625"/>
      <c r="Z7" s="626">
        <v>0</v>
      </c>
      <c r="AA7" s="626"/>
      <c r="AB7" s="626"/>
      <c r="AC7" s="626"/>
      <c r="AD7" s="627">
        <v>9222</v>
      </c>
      <c r="AE7" s="627"/>
      <c r="AF7" s="627"/>
      <c r="AG7" s="627"/>
      <c r="AH7" s="627"/>
      <c r="AI7" s="627"/>
      <c r="AJ7" s="627"/>
      <c r="AK7" s="627"/>
      <c r="AL7" s="628">
        <v>0.1</v>
      </c>
      <c r="AM7" s="629"/>
      <c r="AN7" s="629"/>
      <c r="AO7" s="630"/>
      <c r="AP7" s="620" t="s">
        <v>217</v>
      </c>
      <c r="AQ7" s="621"/>
      <c r="AR7" s="621"/>
      <c r="AS7" s="621"/>
      <c r="AT7" s="621"/>
      <c r="AU7" s="621"/>
      <c r="AV7" s="621"/>
      <c r="AW7" s="621"/>
      <c r="AX7" s="621"/>
      <c r="AY7" s="621"/>
      <c r="AZ7" s="621"/>
      <c r="BA7" s="621"/>
      <c r="BB7" s="621"/>
      <c r="BC7" s="621"/>
      <c r="BD7" s="621"/>
      <c r="BE7" s="621"/>
      <c r="BF7" s="622"/>
      <c r="BG7" s="623">
        <v>2942283</v>
      </c>
      <c r="BH7" s="624"/>
      <c r="BI7" s="624"/>
      <c r="BJ7" s="624"/>
      <c r="BK7" s="624"/>
      <c r="BL7" s="624"/>
      <c r="BM7" s="624"/>
      <c r="BN7" s="625"/>
      <c r="BO7" s="626">
        <v>44.5</v>
      </c>
      <c r="BP7" s="626"/>
      <c r="BQ7" s="626"/>
      <c r="BR7" s="626"/>
      <c r="BS7" s="627">
        <v>113328</v>
      </c>
      <c r="BT7" s="627"/>
      <c r="BU7" s="627"/>
      <c r="BV7" s="627"/>
      <c r="BW7" s="627"/>
      <c r="BX7" s="627"/>
      <c r="BY7" s="627"/>
      <c r="BZ7" s="627"/>
      <c r="CA7" s="627"/>
      <c r="CB7" s="631"/>
      <c r="CD7" s="637" t="s">
        <v>218</v>
      </c>
      <c r="CE7" s="638"/>
      <c r="CF7" s="638"/>
      <c r="CG7" s="638"/>
      <c r="CH7" s="638"/>
      <c r="CI7" s="638"/>
      <c r="CJ7" s="638"/>
      <c r="CK7" s="638"/>
      <c r="CL7" s="638"/>
      <c r="CM7" s="638"/>
      <c r="CN7" s="638"/>
      <c r="CO7" s="638"/>
      <c r="CP7" s="638"/>
      <c r="CQ7" s="639"/>
      <c r="CR7" s="623">
        <v>3367717</v>
      </c>
      <c r="CS7" s="624"/>
      <c r="CT7" s="624"/>
      <c r="CU7" s="624"/>
      <c r="CV7" s="624"/>
      <c r="CW7" s="624"/>
      <c r="CX7" s="624"/>
      <c r="CY7" s="625"/>
      <c r="CZ7" s="626">
        <v>11</v>
      </c>
      <c r="DA7" s="626"/>
      <c r="DB7" s="626"/>
      <c r="DC7" s="626"/>
      <c r="DD7" s="632">
        <v>199099</v>
      </c>
      <c r="DE7" s="624"/>
      <c r="DF7" s="624"/>
      <c r="DG7" s="624"/>
      <c r="DH7" s="624"/>
      <c r="DI7" s="624"/>
      <c r="DJ7" s="624"/>
      <c r="DK7" s="624"/>
      <c r="DL7" s="624"/>
      <c r="DM7" s="624"/>
      <c r="DN7" s="624"/>
      <c r="DO7" s="624"/>
      <c r="DP7" s="625"/>
      <c r="DQ7" s="632">
        <v>2965720</v>
      </c>
      <c r="DR7" s="624"/>
      <c r="DS7" s="624"/>
      <c r="DT7" s="624"/>
      <c r="DU7" s="624"/>
      <c r="DV7" s="624"/>
      <c r="DW7" s="624"/>
      <c r="DX7" s="624"/>
      <c r="DY7" s="624"/>
      <c r="DZ7" s="624"/>
      <c r="EA7" s="624"/>
      <c r="EB7" s="624"/>
      <c r="EC7" s="633"/>
    </row>
    <row r="8" spans="2:143" ht="11.25" customHeight="1">
      <c r="B8" s="620" t="s">
        <v>219</v>
      </c>
      <c r="C8" s="621"/>
      <c r="D8" s="621"/>
      <c r="E8" s="621"/>
      <c r="F8" s="621"/>
      <c r="G8" s="621"/>
      <c r="H8" s="621"/>
      <c r="I8" s="621"/>
      <c r="J8" s="621"/>
      <c r="K8" s="621"/>
      <c r="L8" s="621"/>
      <c r="M8" s="621"/>
      <c r="N8" s="621"/>
      <c r="O8" s="621"/>
      <c r="P8" s="621"/>
      <c r="Q8" s="622"/>
      <c r="R8" s="623">
        <v>33369</v>
      </c>
      <c r="S8" s="624"/>
      <c r="T8" s="624"/>
      <c r="U8" s="624"/>
      <c r="V8" s="624"/>
      <c r="W8" s="624"/>
      <c r="X8" s="624"/>
      <c r="Y8" s="625"/>
      <c r="Z8" s="626">
        <v>0.1</v>
      </c>
      <c r="AA8" s="626"/>
      <c r="AB8" s="626"/>
      <c r="AC8" s="626"/>
      <c r="AD8" s="627">
        <v>33369</v>
      </c>
      <c r="AE8" s="627"/>
      <c r="AF8" s="627"/>
      <c r="AG8" s="627"/>
      <c r="AH8" s="627"/>
      <c r="AI8" s="627"/>
      <c r="AJ8" s="627"/>
      <c r="AK8" s="627"/>
      <c r="AL8" s="628">
        <v>0.2</v>
      </c>
      <c r="AM8" s="629"/>
      <c r="AN8" s="629"/>
      <c r="AO8" s="630"/>
      <c r="AP8" s="620" t="s">
        <v>220</v>
      </c>
      <c r="AQ8" s="621"/>
      <c r="AR8" s="621"/>
      <c r="AS8" s="621"/>
      <c r="AT8" s="621"/>
      <c r="AU8" s="621"/>
      <c r="AV8" s="621"/>
      <c r="AW8" s="621"/>
      <c r="AX8" s="621"/>
      <c r="AY8" s="621"/>
      <c r="AZ8" s="621"/>
      <c r="BA8" s="621"/>
      <c r="BB8" s="621"/>
      <c r="BC8" s="621"/>
      <c r="BD8" s="621"/>
      <c r="BE8" s="621"/>
      <c r="BF8" s="622"/>
      <c r="BG8" s="623">
        <v>98080</v>
      </c>
      <c r="BH8" s="624"/>
      <c r="BI8" s="624"/>
      <c r="BJ8" s="624"/>
      <c r="BK8" s="624"/>
      <c r="BL8" s="624"/>
      <c r="BM8" s="624"/>
      <c r="BN8" s="625"/>
      <c r="BO8" s="626">
        <v>1.5</v>
      </c>
      <c r="BP8" s="626"/>
      <c r="BQ8" s="626"/>
      <c r="BR8" s="626"/>
      <c r="BS8" s="632" t="s">
        <v>109</v>
      </c>
      <c r="BT8" s="624"/>
      <c r="BU8" s="624"/>
      <c r="BV8" s="624"/>
      <c r="BW8" s="624"/>
      <c r="BX8" s="624"/>
      <c r="BY8" s="624"/>
      <c r="BZ8" s="624"/>
      <c r="CA8" s="624"/>
      <c r="CB8" s="633"/>
      <c r="CD8" s="637" t="s">
        <v>221</v>
      </c>
      <c r="CE8" s="638"/>
      <c r="CF8" s="638"/>
      <c r="CG8" s="638"/>
      <c r="CH8" s="638"/>
      <c r="CI8" s="638"/>
      <c r="CJ8" s="638"/>
      <c r="CK8" s="638"/>
      <c r="CL8" s="638"/>
      <c r="CM8" s="638"/>
      <c r="CN8" s="638"/>
      <c r="CO8" s="638"/>
      <c r="CP8" s="638"/>
      <c r="CQ8" s="639"/>
      <c r="CR8" s="623">
        <v>11702139</v>
      </c>
      <c r="CS8" s="624"/>
      <c r="CT8" s="624"/>
      <c r="CU8" s="624"/>
      <c r="CV8" s="624"/>
      <c r="CW8" s="624"/>
      <c r="CX8" s="624"/>
      <c r="CY8" s="625"/>
      <c r="CZ8" s="626">
        <v>38.299999999999997</v>
      </c>
      <c r="DA8" s="626"/>
      <c r="DB8" s="626"/>
      <c r="DC8" s="626"/>
      <c r="DD8" s="632">
        <v>29049</v>
      </c>
      <c r="DE8" s="624"/>
      <c r="DF8" s="624"/>
      <c r="DG8" s="624"/>
      <c r="DH8" s="624"/>
      <c r="DI8" s="624"/>
      <c r="DJ8" s="624"/>
      <c r="DK8" s="624"/>
      <c r="DL8" s="624"/>
      <c r="DM8" s="624"/>
      <c r="DN8" s="624"/>
      <c r="DO8" s="624"/>
      <c r="DP8" s="625"/>
      <c r="DQ8" s="632">
        <v>6418437</v>
      </c>
      <c r="DR8" s="624"/>
      <c r="DS8" s="624"/>
      <c r="DT8" s="624"/>
      <c r="DU8" s="624"/>
      <c r="DV8" s="624"/>
      <c r="DW8" s="624"/>
      <c r="DX8" s="624"/>
      <c r="DY8" s="624"/>
      <c r="DZ8" s="624"/>
      <c r="EA8" s="624"/>
      <c r="EB8" s="624"/>
      <c r="EC8" s="633"/>
    </row>
    <row r="9" spans="2:143" ht="11.25" customHeight="1">
      <c r="B9" s="620" t="s">
        <v>222</v>
      </c>
      <c r="C9" s="621"/>
      <c r="D9" s="621"/>
      <c r="E9" s="621"/>
      <c r="F9" s="621"/>
      <c r="G9" s="621"/>
      <c r="H9" s="621"/>
      <c r="I9" s="621"/>
      <c r="J9" s="621"/>
      <c r="K9" s="621"/>
      <c r="L9" s="621"/>
      <c r="M9" s="621"/>
      <c r="N9" s="621"/>
      <c r="O9" s="621"/>
      <c r="P9" s="621"/>
      <c r="Q9" s="622"/>
      <c r="R9" s="623">
        <v>28405</v>
      </c>
      <c r="S9" s="624"/>
      <c r="T9" s="624"/>
      <c r="U9" s="624"/>
      <c r="V9" s="624"/>
      <c r="W9" s="624"/>
      <c r="X9" s="624"/>
      <c r="Y9" s="625"/>
      <c r="Z9" s="626">
        <v>0.1</v>
      </c>
      <c r="AA9" s="626"/>
      <c r="AB9" s="626"/>
      <c r="AC9" s="626"/>
      <c r="AD9" s="627">
        <v>28405</v>
      </c>
      <c r="AE9" s="627"/>
      <c r="AF9" s="627"/>
      <c r="AG9" s="627"/>
      <c r="AH9" s="627"/>
      <c r="AI9" s="627"/>
      <c r="AJ9" s="627"/>
      <c r="AK9" s="627"/>
      <c r="AL9" s="628">
        <v>0.2</v>
      </c>
      <c r="AM9" s="629"/>
      <c r="AN9" s="629"/>
      <c r="AO9" s="630"/>
      <c r="AP9" s="620" t="s">
        <v>223</v>
      </c>
      <c r="AQ9" s="621"/>
      <c r="AR9" s="621"/>
      <c r="AS9" s="621"/>
      <c r="AT9" s="621"/>
      <c r="AU9" s="621"/>
      <c r="AV9" s="621"/>
      <c r="AW9" s="621"/>
      <c r="AX9" s="621"/>
      <c r="AY9" s="621"/>
      <c r="AZ9" s="621"/>
      <c r="BA9" s="621"/>
      <c r="BB9" s="621"/>
      <c r="BC9" s="621"/>
      <c r="BD9" s="621"/>
      <c r="BE9" s="621"/>
      <c r="BF9" s="622"/>
      <c r="BG9" s="623">
        <v>2272420</v>
      </c>
      <c r="BH9" s="624"/>
      <c r="BI9" s="624"/>
      <c r="BJ9" s="624"/>
      <c r="BK9" s="624"/>
      <c r="BL9" s="624"/>
      <c r="BM9" s="624"/>
      <c r="BN9" s="625"/>
      <c r="BO9" s="626">
        <v>34.299999999999997</v>
      </c>
      <c r="BP9" s="626"/>
      <c r="BQ9" s="626"/>
      <c r="BR9" s="626"/>
      <c r="BS9" s="632" t="s">
        <v>109</v>
      </c>
      <c r="BT9" s="624"/>
      <c r="BU9" s="624"/>
      <c r="BV9" s="624"/>
      <c r="BW9" s="624"/>
      <c r="BX9" s="624"/>
      <c r="BY9" s="624"/>
      <c r="BZ9" s="624"/>
      <c r="CA9" s="624"/>
      <c r="CB9" s="633"/>
      <c r="CD9" s="637" t="s">
        <v>224</v>
      </c>
      <c r="CE9" s="638"/>
      <c r="CF9" s="638"/>
      <c r="CG9" s="638"/>
      <c r="CH9" s="638"/>
      <c r="CI9" s="638"/>
      <c r="CJ9" s="638"/>
      <c r="CK9" s="638"/>
      <c r="CL9" s="638"/>
      <c r="CM9" s="638"/>
      <c r="CN9" s="638"/>
      <c r="CO9" s="638"/>
      <c r="CP9" s="638"/>
      <c r="CQ9" s="639"/>
      <c r="CR9" s="623">
        <v>2155058</v>
      </c>
      <c r="CS9" s="624"/>
      <c r="CT9" s="624"/>
      <c r="CU9" s="624"/>
      <c r="CV9" s="624"/>
      <c r="CW9" s="624"/>
      <c r="CX9" s="624"/>
      <c r="CY9" s="625"/>
      <c r="CZ9" s="626">
        <v>7.1</v>
      </c>
      <c r="DA9" s="626"/>
      <c r="DB9" s="626"/>
      <c r="DC9" s="626"/>
      <c r="DD9" s="632">
        <v>68999</v>
      </c>
      <c r="DE9" s="624"/>
      <c r="DF9" s="624"/>
      <c r="DG9" s="624"/>
      <c r="DH9" s="624"/>
      <c r="DI9" s="624"/>
      <c r="DJ9" s="624"/>
      <c r="DK9" s="624"/>
      <c r="DL9" s="624"/>
      <c r="DM9" s="624"/>
      <c r="DN9" s="624"/>
      <c r="DO9" s="624"/>
      <c r="DP9" s="625"/>
      <c r="DQ9" s="632">
        <v>2037905</v>
      </c>
      <c r="DR9" s="624"/>
      <c r="DS9" s="624"/>
      <c r="DT9" s="624"/>
      <c r="DU9" s="624"/>
      <c r="DV9" s="624"/>
      <c r="DW9" s="624"/>
      <c r="DX9" s="624"/>
      <c r="DY9" s="624"/>
      <c r="DZ9" s="624"/>
      <c r="EA9" s="624"/>
      <c r="EB9" s="624"/>
      <c r="EC9" s="633"/>
    </row>
    <row r="10" spans="2:143" ht="11.25" customHeight="1">
      <c r="B10" s="620" t="s">
        <v>225</v>
      </c>
      <c r="C10" s="621"/>
      <c r="D10" s="621"/>
      <c r="E10" s="621"/>
      <c r="F10" s="621"/>
      <c r="G10" s="621"/>
      <c r="H10" s="621"/>
      <c r="I10" s="621"/>
      <c r="J10" s="621"/>
      <c r="K10" s="621"/>
      <c r="L10" s="621"/>
      <c r="M10" s="621"/>
      <c r="N10" s="621"/>
      <c r="O10" s="621"/>
      <c r="P10" s="621"/>
      <c r="Q10" s="622"/>
      <c r="R10" s="623">
        <v>1250240</v>
      </c>
      <c r="S10" s="624"/>
      <c r="T10" s="624"/>
      <c r="U10" s="624"/>
      <c r="V10" s="624"/>
      <c r="W10" s="624"/>
      <c r="X10" s="624"/>
      <c r="Y10" s="625"/>
      <c r="Z10" s="626">
        <v>3.9</v>
      </c>
      <c r="AA10" s="626"/>
      <c r="AB10" s="626"/>
      <c r="AC10" s="626"/>
      <c r="AD10" s="627">
        <v>1250240</v>
      </c>
      <c r="AE10" s="627"/>
      <c r="AF10" s="627"/>
      <c r="AG10" s="627"/>
      <c r="AH10" s="627"/>
      <c r="AI10" s="627"/>
      <c r="AJ10" s="627"/>
      <c r="AK10" s="627"/>
      <c r="AL10" s="628">
        <v>7.1</v>
      </c>
      <c r="AM10" s="629"/>
      <c r="AN10" s="629"/>
      <c r="AO10" s="630"/>
      <c r="AP10" s="620" t="s">
        <v>226</v>
      </c>
      <c r="AQ10" s="621"/>
      <c r="AR10" s="621"/>
      <c r="AS10" s="621"/>
      <c r="AT10" s="621"/>
      <c r="AU10" s="621"/>
      <c r="AV10" s="621"/>
      <c r="AW10" s="621"/>
      <c r="AX10" s="621"/>
      <c r="AY10" s="621"/>
      <c r="AZ10" s="621"/>
      <c r="BA10" s="621"/>
      <c r="BB10" s="621"/>
      <c r="BC10" s="621"/>
      <c r="BD10" s="621"/>
      <c r="BE10" s="621"/>
      <c r="BF10" s="622"/>
      <c r="BG10" s="623">
        <v>174492</v>
      </c>
      <c r="BH10" s="624"/>
      <c r="BI10" s="624"/>
      <c r="BJ10" s="624"/>
      <c r="BK10" s="624"/>
      <c r="BL10" s="624"/>
      <c r="BM10" s="624"/>
      <c r="BN10" s="625"/>
      <c r="BO10" s="626">
        <v>2.6</v>
      </c>
      <c r="BP10" s="626"/>
      <c r="BQ10" s="626"/>
      <c r="BR10" s="626"/>
      <c r="BS10" s="632">
        <v>34643</v>
      </c>
      <c r="BT10" s="624"/>
      <c r="BU10" s="624"/>
      <c r="BV10" s="624"/>
      <c r="BW10" s="624"/>
      <c r="BX10" s="624"/>
      <c r="BY10" s="624"/>
      <c r="BZ10" s="624"/>
      <c r="CA10" s="624"/>
      <c r="CB10" s="633"/>
      <c r="CD10" s="637" t="s">
        <v>227</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228</v>
      </c>
      <c r="C11" s="621"/>
      <c r="D11" s="621"/>
      <c r="E11" s="621"/>
      <c r="F11" s="621"/>
      <c r="G11" s="621"/>
      <c r="H11" s="621"/>
      <c r="I11" s="621"/>
      <c r="J11" s="621"/>
      <c r="K11" s="621"/>
      <c r="L11" s="621"/>
      <c r="M11" s="621"/>
      <c r="N11" s="621"/>
      <c r="O11" s="621"/>
      <c r="P11" s="621"/>
      <c r="Q11" s="622"/>
      <c r="R11" s="623">
        <v>21777</v>
      </c>
      <c r="S11" s="624"/>
      <c r="T11" s="624"/>
      <c r="U11" s="624"/>
      <c r="V11" s="624"/>
      <c r="W11" s="624"/>
      <c r="X11" s="624"/>
      <c r="Y11" s="625"/>
      <c r="Z11" s="626">
        <v>0.1</v>
      </c>
      <c r="AA11" s="626"/>
      <c r="AB11" s="626"/>
      <c r="AC11" s="626"/>
      <c r="AD11" s="627">
        <v>21777</v>
      </c>
      <c r="AE11" s="627"/>
      <c r="AF11" s="627"/>
      <c r="AG11" s="627"/>
      <c r="AH11" s="627"/>
      <c r="AI11" s="627"/>
      <c r="AJ11" s="627"/>
      <c r="AK11" s="627"/>
      <c r="AL11" s="628">
        <v>0.1</v>
      </c>
      <c r="AM11" s="629"/>
      <c r="AN11" s="629"/>
      <c r="AO11" s="630"/>
      <c r="AP11" s="620" t="s">
        <v>229</v>
      </c>
      <c r="AQ11" s="621"/>
      <c r="AR11" s="621"/>
      <c r="AS11" s="621"/>
      <c r="AT11" s="621"/>
      <c r="AU11" s="621"/>
      <c r="AV11" s="621"/>
      <c r="AW11" s="621"/>
      <c r="AX11" s="621"/>
      <c r="AY11" s="621"/>
      <c r="AZ11" s="621"/>
      <c r="BA11" s="621"/>
      <c r="BB11" s="621"/>
      <c r="BC11" s="621"/>
      <c r="BD11" s="621"/>
      <c r="BE11" s="621"/>
      <c r="BF11" s="622"/>
      <c r="BG11" s="623">
        <v>397291</v>
      </c>
      <c r="BH11" s="624"/>
      <c r="BI11" s="624"/>
      <c r="BJ11" s="624"/>
      <c r="BK11" s="624"/>
      <c r="BL11" s="624"/>
      <c r="BM11" s="624"/>
      <c r="BN11" s="625"/>
      <c r="BO11" s="626">
        <v>6</v>
      </c>
      <c r="BP11" s="626"/>
      <c r="BQ11" s="626"/>
      <c r="BR11" s="626"/>
      <c r="BS11" s="632">
        <v>78685</v>
      </c>
      <c r="BT11" s="624"/>
      <c r="BU11" s="624"/>
      <c r="BV11" s="624"/>
      <c r="BW11" s="624"/>
      <c r="BX11" s="624"/>
      <c r="BY11" s="624"/>
      <c r="BZ11" s="624"/>
      <c r="CA11" s="624"/>
      <c r="CB11" s="633"/>
      <c r="CD11" s="637" t="s">
        <v>230</v>
      </c>
      <c r="CE11" s="638"/>
      <c r="CF11" s="638"/>
      <c r="CG11" s="638"/>
      <c r="CH11" s="638"/>
      <c r="CI11" s="638"/>
      <c r="CJ11" s="638"/>
      <c r="CK11" s="638"/>
      <c r="CL11" s="638"/>
      <c r="CM11" s="638"/>
      <c r="CN11" s="638"/>
      <c r="CO11" s="638"/>
      <c r="CP11" s="638"/>
      <c r="CQ11" s="639"/>
      <c r="CR11" s="623">
        <v>2674418</v>
      </c>
      <c r="CS11" s="624"/>
      <c r="CT11" s="624"/>
      <c r="CU11" s="624"/>
      <c r="CV11" s="624"/>
      <c r="CW11" s="624"/>
      <c r="CX11" s="624"/>
      <c r="CY11" s="625"/>
      <c r="CZ11" s="626">
        <v>8.8000000000000007</v>
      </c>
      <c r="DA11" s="626"/>
      <c r="DB11" s="626"/>
      <c r="DC11" s="626"/>
      <c r="DD11" s="632">
        <v>1889974</v>
      </c>
      <c r="DE11" s="624"/>
      <c r="DF11" s="624"/>
      <c r="DG11" s="624"/>
      <c r="DH11" s="624"/>
      <c r="DI11" s="624"/>
      <c r="DJ11" s="624"/>
      <c r="DK11" s="624"/>
      <c r="DL11" s="624"/>
      <c r="DM11" s="624"/>
      <c r="DN11" s="624"/>
      <c r="DO11" s="624"/>
      <c r="DP11" s="625"/>
      <c r="DQ11" s="632">
        <v>750941</v>
      </c>
      <c r="DR11" s="624"/>
      <c r="DS11" s="624"/>
      <c r="DT11" s="624"/>
      <c r="DU11" s="624"/>
      <c r="DV11" s="624"/>
      <c r="DW11" s="624"/>
      <c r="DX11" s="624"/>
      <c r="DY11" s="624"/>
      <c r="DZ11" s="624"/>
      <c r="EA11" s="624"/>
      <c r="EB11" s="624"/>
      <c r="EC11" s="633"/>
    </row>
    <row r="12" spans="2:143" ht="11.25" customHeight="1">
      <c r="B12" s="620" t="s">
        <v>231</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232</v>
      </c>
      <c r="AQ12" s="621"/>
      <c r="AR12" s="621"/>
      <c r="AS12" s="621"/>
      <c r="AT12" s="621"/>
      <c r="AU12" s="621"/>
      <c r="AV12" s="621"/>
      <c r="AW12" s="621"/>
      <c r="AX12" s="621"/>
      <c r="AY12" s="621"/>
      <c r="AZ12" s="621"/>
      <c r="BA12" s="621"/>
      <c r="BB12" s="621"/>
      <c r="BC12" s="621"/>
      <c r="BD12" s="621"/>
      <c r="BE12" s="621"/>
      <c r="BF12" s="622"/>
      <c r="BG12" s="623">
        <v>2853959</v>
      </c>
      <c r="BH12" s="624"/>
      <c r="BI12" s="624"/>
      <c r="BJ12" s="624"/>
      <c r="BK12" s="624"/>
      <c r="BL12" s="624"/>
      <c r="BM12" s="624"/>
      <c r="BN12" s="625"/>
      <c r="BO12" s="626">
        <v>43.1</v>
      </c>
      <c r="BP12" s="626"/>
      <c r="BQ12" s="626"/>
      <c r="BR12" s="626"/>
      <c r="BS12" s="632" t="s">
        <v>109</v>
      </c>
      <c r="BT12" s="624"/>
      <c r="BU12" s="624"/>
      <c r="BV12" s="624"/>
      <c r="BW12" s="624"/>
      <c r="BX12" s="624"/>
      <c r="BY12" s="624"/>
      <c r="BZ12" s="624"/>
      <c r="CA12" s="624"/>
      <c r="CB12" s="633"/>
      <c r="CD12" s="637" t="s">
        <v>233</v>
      </c>
      <c r="CE12" s="638"/>
      <c r="CF12" s="638"/>
      <c r="CG12" s="638"/>
      <c r="CH12" s="638"/>
      <c r="CI12" s="638"/>
      <c r="CJ12" s="638"/>
      <c r="CK12" s="638"/>
      <c r="CL12" s="638"/>
      <c r="CM12" s="638"/>
      <c r="CN12" s="638"/>
      <c r="CO12" s="638"/>
      <c r="CP12" s="638"/>
      <c r="CQ12" s="639"/>
      <c r="CR12" s="623">
        <v>612991</v>
      </c>
      <c r="CS12" s="624"/>
      <c r="CT12" s="624"/>
      <c r="CU12" s="624"/>
      <c r="CV12" s="624"/>
      <c r="CW12" s="624"/>
      <c r="CX12" s="624"/>
      <c r="CY12" s="625"/>
      <c r="CZ12" s="626">
        <v>2</v>
      </c>
      <c r="DA12" s="626"/>
      <c r="DB12" s="626"/>
      <c r="DC12" s="626"/>
      <c r="DD12" s="632">
        <v>5511</v>
      </c>
      <c r="DE12" s="624"/>
      <c r="DF12" s="624"/>
      <c r="DG12" s="624"/>
      <c r="DH12" s="624"/>
      <c r="DI12" s="624"/>
      <c r="DJ12" s="624"/>
      <c r="DK12" s="624"/>
      <c r="DL12" s="624"/>
      <c r="DM12" s="624"/>
      <c r="DN12" s="624"/>
      <c r="DO12" s="624"/>
      <c r="DP12" s="625"/>
      <c r="DQ12" s="632">
        <v>308069</v>
      </c>
      <c r="DR12" s="624"/>
      <c r="DS12" s="624"/>
      <c r="DT12" s="624"/>
      <c r="DU12" s="624"/>
      <c r="DV12" s="624"/>
      <c r="DW12" s="624"/>
      <c r="DX12" s="624"/>
      <c r="DY12" s="624"/>
      <c r="DZ12" s="624"/>
      <c r="EA12" s="624"/>
      <c r="EB12" s="624"/>
      <c r="EC12" s="633"/>
    </row>
    <row r="13" spans="2:143" ht="11.25" customHeight="1">
      <c r="B13" s="620" t="s">
        <v>234</v>
      </c>
      <c r="C13" s="621"/>
      <c r="D13" s="621"/>
      <c r="E13" s="621"/>
      <c r="F13" s="621"/>
      <c r="G13" s="621"/>
      <c r="H13" s="621"/>
      <c r="I13" s="621"/>
      <c r="J13" s="621"/>
      <c r="K13" s="621"/>
      <c r="L13" s="621"/>
      <c r="M13" s="621"/>
      <c r="N13" s="621"/>
      <c r="O13" s="621"/>
      <c r="P13" s="621"/>
      <c r="Q13" s="622"/>
      <c r="R13" s="623">
        <v>37484</v>
      </c>
      <c r="S13" s="624"/>
      <c r="T13" s="624"/>
      <c r="U13" s="624"/>
      <c r="V13" s="624"/>
      <c r="W13" s="624"/>
      <c r="X13" s="624"/>
      <c r="Y13" s="625"/>
      <c r="Z13" s="626">
        <v>0.1</v>
      </c>
      <c r="AA13" s="626"/>
      <c r="AB13" s="626"/>
      <c r="AC13" s="626"/>
      <c r="AD13" s="627">
        <v>37484</v>
      </c>
      <c r="AE13" s="627"/>
      <c r="AF13" s="627"/>
      <c r="AG13" s="627"/>
      <c r="AH13" s="627"/>
      <c r="AI13" s="627"/>
      <c r="AJ13" s="627"/>
      <c r="AK13" s="627"/>
      <c r="AL13" s="628">
        <v>0.2</v>
      </c>
      <c r="AM13" s="629"/>
      <c r="AN13" s="629"/>
      <c r="AO13" s="630"/>
      <c r="AP13" s="620" t="s">
        <v>235</v>
      </c>
      <c r="AQ13" s="621"/>
      <c r="AR13" s="621"/>
      <c r="AS13" s="621"/>
      <c r="AT13" s="621"/>
      <c r="AU13" s="621"/>
      <c r="AV13" s="621"/>
      <c r="AW13" s="621"/>
      <c r="AX13" s="621"/>
      <c r="AY13" s="621"/>
      <c r="AZ13" s="621"/>
      <c r="BA13" s="621"/>
      <c r="BB13" s="621"/>
      <c r="BC13" s="621"/>
      <c r="BD13" s="621"/>
      <c r="BE13" s="621"/>
      <c r="BF13" s="622"/>
      <c r="BG13" s="623">
        <v>2851495</v>
      </c>
      <c r="BH13" s="624"/>
      <c r="BI13" s="624"/>
      <c r="BJ13" s="624"/>
      <c r="BK13" s="624"/>
      <c r="BL13" s="624"/>
      <c r="BM13" s="624"/>
      <c r="BN13" s="625"/>
      <c r="BO13" s="626">
        <v>43.1</v>
      </c>
      <c r="BP13" s="626"/>
      <c r="BQ13" s="626"/>
      <c r="BR13" s="626"/>
      <c r="BS13" s="632" t="s">
        <v>109</v>
      </c>
      <c r="BT13" s="624"/>
      <c r="BU13" s="624"/>
      <c r="BV13" s="624"/>
      <c r="BW13" s="624"/>
      <c r="BX13" s="624"/>
      <c r="BY13" s="624"/>
      <c r="BZ13" s="624"/>
      <c r="CA13" s="624"/>
      <c r="CB13" s="633"/>
      <c r="CD13" s="637" t="s">
        <v>236</v>
      </c>
      <c r="CE13" s="638"/>
      <c r="CF13" s="638"/>
      <c r="CG13" s="638"/>
      <c r="CH13" s="638"/>
      <c r="CI13" s="638"/>
      <c r="CJ13" s="638"/>
      <c r="CK13" s="638"/>
      <c r="CL13" s="638"/>
      <c r="CM13" s="638"/>
      <c r="CN13" s="638"/>
      <c r="CO13" s="638"/>
      <c r="CP13" s="638"/>
      <c r="CQ13" s="639"/>
      <c r="CR13" s="623">
        <v>2628653</v>
      </c>
      <c r="CS13" s="624"/>
      <c r="CT13" s="624"/>
      <c r="CU13" s="624"/>
      <c r="CV13" s="624"/>
      <c r="CW13" s="624"/>
      <c r="CX13" s="624"/>
      <c r="CY13" s="625"/>
      <c r="CZ13" s="626">
        <v>8.6</v>
      </c>
      <c r="DA13" s="626"/>
      <c r="DB13" s="626"/>
      <c r="DC13" s="626"/>
      <c r="DD13" s="632">
        <v>1254122</v>
      </c>
      <c r="DE13" s="624"/>
      <c r="DF13" s="624"/>
      <c r="DG13" s="624"/>
      <c r="DH13" s="624"/>
      <c r="DI13" s="624"/>
      <c r="DJ13" s="624"/>
      <c r="DK13" s="624"/>
      <c r="DL13" s="624"/>
      <c r="DM13" s="624"/>
      <c r="DN13" s="624"/>
      <c r="DO13" s="624"/>
      <c r="DP13" s="625"/>
      <c r="DQ13" s="632">
        <v>1495564</v>
      </c>
      <c r="DR13" s="624"/>
      <c r="DS13" s="624"/>
      <c r="DT13" s="624"/>
      <c r="DU13" s="624"/>
      <c r="DV13" s="624"/>
      <c r="DW13" s="624"/>
      <c r="DX13" s="624"/>
      <c r="DY13" s="624"/>
      <c r="DZ13" s="624"/>
      <c r="EA13" s="624"/>
      <c r="EB13" s="624"/>
      <c r="EC13" s="633"/>
    </row>
    <row r="14" spans="2:143" ht="11.25" customHeight="1">
      <c r="B14" s="620" t="s">
        <v>237</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238</v>
      </c>
      <c r="AQ14" s="621"/>
      <c r="AR14" s="621"/>
      <c r="AS14" s="621"/>
      <c r="AT14" s="621"/>
      <c r="AU14" s="621"/>
      <c r="AV14" s="621"/>
      <c r="AW14" s="621"/>
      <c r="AX14" s="621"/>
      <c r="AY14" s="621"/>
      <c r="AZ14" s="621"/>
      <c r="BA14" s="621"/>
      <c r="BB14" s="621"/>
      <c r="BC14" s="621"/>
      <c r="BD14" s="621"/>
      <c r="BE14" s="621"/>
      <c r="BF14" s="622"/>
      <c r="BG14" s="623">
        <v>188315</v>
      </c>
      <c r="BH14" s="624"/>
      <c r="BI14" s="624"/>
      <c r="BJ14" s="624"/>
      <c r="BK14" s="624"/>
      <c r="BL14" s="624"/>
      <c r="BM14" s="624"/>
      <c r="BN14" s="625"/>
      <c r="BO14" s="626">
        <v>2.8</v>
      </c>
      <c r="BP14" s="626"/>
      <c r="BQ14" s="626"/>
      <c r="BR14" s="626"/>
      <c r="BS14" s="632" t="s">
        <v>109</v>
      </c>
      <c r="BT14" s="624"/>
      <c r="BU14" s="624"/>
      <c r="BV14" s="624"/>
      <c r="BW14" s="624"/>
      <c r="BX14" s="624"/>
      <c r="BY14" s="624"/>
      <c r="BZ14" s="624"/>
      <c r="CA14" s="624"/>
      <c r="CB14" s="633"/>
      <c r="CD14" s="637" t="s">
        <v>239</v>
      </c>
      <c r="CE14" s="638"/>
      <c r="CF14" s="638"/>
      <c r="CG14" s="638"/>
      <c r="CH14" s="638"/>
      <c r="CI14" s="638"/>
      <c r="CJ14" s="638"/>
      <c r="CK14" s="638"/>
      <c r="CL14" s="638"/>
      <c r="CM14" s="638"/>
      <c r="CN14" s="638"/>
      <c r="CO14" s="638"/>
      <c r="CP14" s="638"/>
      <c r="CQ14" s="639"/>
      <c r="CR14" s="623">
        <v>937789</v>
      </c>
      <c r="CS14" s="624"/>
      <c r="CT14" s="624"/>
      <c r="CU14" s="624"/>
      <c r="CV14" s="624"/>
      <c r="CW14" s="624"/>
      <c r="CX14" s="624"/>
      <c r="CY14" s="625"/>
      <c r="CZ14" s="626">
        <v>3.1</v>
      </c>
      <c r="DA14" s="626"/>
      <c r="DB14" s="626"/>
      <c r="DC14" s="626"/>
      <c r="DD14" s="632">
        <v>32520</v>
      </c>
      <c r="DE14" s="624"/>
      <c r="DF14" s="624"/>
      <c r="DG14" s="624"/>
      <c r="DH14" s="624"/>
      <c r="DI14" s="624"/>
      <c r="DJ14" s="624"/>
      <c r="DK14" s="624"/>
      <c r="DL14" s="624"/>
      <c r="DM14" s="624"/>
      <c r="DN14" s="624"/>
      <c r="DO14" s="624"/>
      <c r="DP14" s="625"/>
      <c r="DQ14" s="632">
        <v>909010</v>
      </c>
      <c r="DR14" s="624"/>
      <c r="DS14" s="624"/>
      <c r="DT14" s="624"/>
      <c r="DU14" s="624"/>
      <c r="DV14" s="624"/>
      <c r="DW14" s="624"/>
      <c r="DX14" s="624"/>
      <c r="DY14" s="624"/>
      <c r="DZ14" s="624"/>
      <c r="EA14" s="624"/>
      <c r="EB14" s="624"/>
      <c r="EC14" s="633"/>
    </row>
    <row r="15" spans="2:143" ht="11.25" customHeight="1">
      <c r="B15" s="620" t="s">
        <v>240</v>
      </c>
      <c r="C15" s="621"/>
      <c r="D15" s="621"/>
      <c r="E15" s="621"/>
      <c r="F15" s="621"/>
      <c r="G15" s="621"/>
      <c r="H15" s="621"/>
      <c r="I15" s="621"/>
      <c r="J15" s="621"/>
      <c r="K15" s="621"/>
      <c r="L15" s="621"/>
      <c r="M15" s="621"/>
      <c r="N15" s="621"/>
      <c r="O15" s="621"/>
      <c r="P15" s="621"/>
      <c r="Q15" s="622"/>
      <c r="R15" s="623">
        <v>27819</v>
      </c>
      <c r="S15" s="624"/>
      <c r="T15" s="624"/>
      <c r="U15" s="624"/>
      <c r="V15" s="624"/>
      <c r="W15" s="624"/>
      <c r="X15" s="624"/>
      <c r="Y15" s="625"/>
      <c r="Z15" s="626">
        <v>0.1</v>
      </c>
      <c r="AA15" s="626"/>
      <c r="AB15" s="626"/>
      <c r="AC15" s="626"/>
      <c r="AD15" s="627">
        <v>27819</v>
      </c>
      <c r="AE15" s="627"/>
      <c r="AF15" s="627"/>
      <c r="AG15" s="627"/>
      <c r="AH15" s="627"/>
      <c r="AI15" s="627"/>
      <c r="AJ15" s="627"/>
      <c r="AK15" s="627"/>
      <c r="AL15" s="628">
        <v>0.2</v>
      </c>
      <c r="AM15" s="629"/>
      <c r="AN15" s="629"/>
      <c r="AO15" s="630"/>
      <c r="AP15" s="620" t="s">
        <v>241</v>
      </c>
      <c r="AQ15" s="621"/>
      <c r="AR15" s="621"/>
      <c r="AS15" s="621"/>
      <c r="AT15" s="621"/>
      <c r="AU15" s="621"/>
      <c r="AV15" s="621"/>
      <c r="AW15" s="621"/>
      <c r="AX15" s="621"/>
      <c r="AY15" s="621"/>
      <c r="AZ15" s="621"/>
      <c r="BA15" s="621"/>
      <c r="BB15" s="621"/>
      <c r="BC15" s="621"/>
      <c r="BD15" s="621"/>
      <c r="BE15" s="621"/>
      <c r="BF15" s="622"/>
      <c r="BG15" s="623">
        <v>462010</v>
      </c>
      <c r="BH15" s="624"/>
      <c r="BI15" s="624"/>
      <c r="BJ15" s="624"/>
      <c r="BK15" s="624"/>
      <c r="BL15" s="624"/>
      <c r="BM15" s="624"/>
      <c r="BN15" s="625"/>
      <c r="BO15" s="626">
        <v>7</v>
      </c>
      <c r="BP15" s="626"/>
      <c r="BQ15" s="626"/>
      <c r="BR15" s="626"/>
      <c r="BS15" s="632" t="s">
        <v>109</v>
      </c>
      <c r="BT15" s="624"/>
      <c r="BU15" s="624"/>
      <c r="BV15" s="624"/>
      <c r="BW15" s="624"/>
      <c r="BX15" s="624"/>
      <c r="BY15" s="624"/>
      <c r="BZ15" s="624"/>
      <c r="CA15" s="624"/>
      <c r="CB15" s="633"/>
      <c r="CD15" s="637" t="s">
        <v>242</v>
      </c>
      <c r="CE15" s="638"/>
      <c r="CF15" s="638"/>
      <c r="CG15" s="638"/>
      <c r="CH15" s="638"/>
      <c r="CI15" s="638"/>
      <c r="CJ15" s="638"/>
      <c r="CK15" s="638"/>
      <c r="CL15" s="638"/>
      <c r="CM15" s="638"/>
      <c r="CN15" s="638"/>
      <c r="CO15" s="638"/>
      <c r="CP15" s="638"/>
      <c r="CQ15" s="639"/>
      <c r="CR15" s="623">
        <v>2712345</v>
      </c>
      <c r="CS15" s="624"/>
      <c r="CT15" s="624"/>
      <c r="CU15" s="624"/>
      <c r="CV15" s="624"/>
      <c r="CW15" s="624"/>
      <c r="CX15" s="624"/>
      <c r="CY15" s="625"/>
      <c r="CZ15" s="626">
        <v>8.9</v>
      </c>
      <c r="DA15" s="626"/>
      <c r="DB15" s="626"/>
      <c r="DC15" s="626"/>
      <c r="DD15" s="632">
        <v>1032138</v>
      </c>
      <c r="DE15" s="624"/>
      <c r="DF15" s="624"/>
      <c r="DG15" s="624"/>
      <c r="DH15" s="624"/>
      <c r="DI15" s="624"/>
      <c r="DJ15" s="624"/>
      <c r="DK15" s="624"/>
      <c r="DL15" s="624"/>
      <c r="DM15" s="624"/>
      <c r="DN15" s="624"/>
      <c r="DO15" s="624"/>
      <c r="DP15" s="625"/>
      <c r="DQ15" s="632">
        <v>1712577</v>
      </c>
      <c r="DR15" s="624"/>
      <c r="DS15" s="624"/>
      <c r="DT15" s="624"/>
      <c r="DU15" s="624"/>
      <c r="DV15" s="624"/>
      <c r="DW15" s="624"/>
      <c r="DX15" s="624"/>
      <c r="DY15" s="624"/>
      <c r="DZ15" s="624"/>
      <c r="EA15" s="624"/>
      <c r="EB15" s="624"/>
      <c r="EC15" s="633"/>
    </row>
    <row r="16" spans="2:143" ht="11.25" customHeight="1">
      <c r="B16" s="620" t="s">
        <v>243</v>
      </c>
      <c r="C16" s="621"/>
      <c r="D16" s="621"/>
      <c r="E16" s="621"/>
      <c r="F16" s="621"/>
      <c r="G16" s="621"/>
      <c r="H16" s="621"/>
      <c r="I16" s="621"/>
      <c r="J16" s="621"/>
      <c r="K16" s="621"/>
      <c r="L16" s="621"/>
      <c r="M16" s="621"/>
      <c r="N16" s="621"/>
      <c r="O16" s="621"/>
      <c r="P16" s="621"/>
      <c r="Q16" s="622"/>
      <c r="R16" s="623">
        <v>10563743</v>
      </c>
      <c r="S16" s="624"/>
      <c r="T16" s="624"/>
      <c r="U16" s="624"/>
      <c r="V16" s="624"/>
      <c r="W16" s="624"/>
      <c r="X16" s="624"/>
      <c r="Y16" s="625"/>
      <c r="Z16" s="626">
        <v>33.299999999999997</v>
      </c>
      <c r="AA16" s="626"/>
      <c r="AB16" s="626"/>
      <c r="AC16" s="626"/>
      <c r="AD16" s="627">
        <v>9450416</v>
      </c>
      <c r="AE16" s="627"/>
      <c r="AF16" s="627"/>
      <c r="AG16" s="627"/>
      <c r="AH16" s="627"/>
      <c r="AI16" s="627"/>
      <c r="AJ16" s="627"/>
      <c r="AK16" s="627"/>
      <c r="AL16" s="628">
        <v>53.6</v>
      </c>
      <c r="AM16" s="629"/>
      <c r="AN16" s="629"/>
      <c r="AO16" s="630"/>
      <c r="AP16" s="620" t="s">
        <v>244</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245</v>
      </c>
      <c r="CE16" s="638"/>
      <c r="CF16" s="638"/>
      <c r="CG16" s="638"/>
      <c r="CH16" s="638"/>
      <c r="CI16" s="638"/>
      <c r="CJ16" s="638"/>
      <c r="CK16" s="638"/>
      <c r="CL16" s="638"/>
      <c r="CM16" s="638"/>
      <c r="CN16" s="638"/>
      <c r="CO16" s="638"/>
      <c r="CP16" s="638"/>
      <c r="CQ16" s="639"/>
      <c r="CR16" s="623">
        <v>123936</v>
      </c>
      <c r="CS16" s="624"/>
      <c r="CT16" s="624"/>
      <c r="CU16" s="624"/>
      <c r="CV16" s="624"/>
      <c r="CW16" s="624"/>
      <c r="CX16" s="624"/>
      <c r="CY16" s="625"/>
      <c r="CZ16" s="626">
        <v>0.4</v>
      </c>
      <c r="DA16" s="626"/>
      <c r="DB16" s="626"/>
      <c r="DC16" s="626"/>
      <c r="DD16" s="632" t="s">
        <v>109</v>
      </c>
      <c r="DE16" s="624"/>
      <c r="DF16" s="624"/>
      <c r="DG16" s="624"/>
      <c r="DH16" s="624"/>
      <c r="DI16" s="624"/>
      <c r="DJ16" s="624"/>
      <c r="DK16" s="624"/>
      <c r="DL16" s="624"/>
      <c r="DM16" s="624"/>
      <c r="DN16" s="624"/>
      <c r="DO16" s="624"/>
      <c r="DP16" s="625"/>
      <c r="DQ16" s="632">
        <v>117485</v>
      </c>
      <c r="DR16" s="624"/>
      <c r="DS16" s="624"/>
      <c r="DT16" s="624"/>
      <c r="DU16" s="624"/>
      <c r="DV16" s="624"/>
      <c r="DW16" s="624"/>
      <c r="DX16" s="624"/>
      <c r="DY16" s="624"/>
      <c r="DZ16" s="624"/>
      <c r="EA16" s="624"/>
      <c r="EB16" s="624"/>
      <c r="EC16" s="633"/>
    </row>
    <row r="17" spans="2:133" ht="11.25" customHeight="1">
      <c r="B17" s="620" t="s">
        <v>246</v>
      </c>
      <c r="C17" s="621"/>
      <c r="D17" s="621"/>
      <c r="E17" s="621"/>
      <c r="F17" s="621"/>
      <c r="G17" s="621"/>
      <c r="H17" s="621"/>
      <c r="I17" s="621"/>
      <c r="J17" s="621"/>
      <c r="K17" s="621"/>
      <c r="L17" s="621"/>
      <c r="M17" s="621"/>
      <c r="N17" s="621"/>
      <c r="O17" s="621"/>
      <c r="P17" s="621"/>
      <c r="Q17" s="622"/>
      <c r="R17" s="623">
        <v>9450416</v>
      </c>
      <c r="S17" s="624"/>
      <c r="T17" s="624"/>
      <c r="U17" s="624"/>
      <c r="V17" s="624"/>
      <c r="W17" s="624"/>
      <c r="X17" s="624"/>
      <c r="Y17" s="625"/>
      <c r="Z17" s="626">
        <v>29.8</v>
      </c>
      <c r="AA17" s="626"/>
      <c r="AB17" s="626"/>
      <c r="AC17" s="626"/>
      <c r="AD17" s="627">
        <v>9450416</v>
      </c>
      <c r="AE17" s="627"/>
      <c r="AF17" s="627"/>
      <c r="AG17" s="627"/>
      <c r="AH17" s="627"/>
      <c r="AI17" s="627"/>
      <c r="AJ17" s="627"/>
      <c r="AK17" s="627"/>
      <c r="AL17" s="628">
        <v>53.6</v>
      </c>
      <c r="AM17" s="629"/>
      <c r="AN17" s="629"/>
      <c r="AO17" s="630"/>
      <c r="AP17" s="620" t="s">
        <v>247</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248</v>
      </c>
      <c r="CE17" s="638"/>
      <c r="CF17" s="638"/>
      <c r="CG17" s="638"/>
      <c r="CH17" s="638"/>
      <c r="CI17" s="638"/>
      <c r="CJ17" s="638"/>
      <c r="CK17" s="638"/>
      <c r="CL17" s="638"/>
      <c r="CM17" s="638"/>
      <c r="CN17" s="638"/>
      <c r="CO17" s="638"/>
      <c r="CP17" s="638"/>
      <c r="CQ17" s="639"/>
      <c r="CR17" s="623">
        <v>3357830</v>
      </c>
      <c r="CS17" s="624"/>
      <c r="CT17" s="624"/>
      <c r="CU17" s="624"/>
      <c r="CV17" s="624"/>
      <c r="CW17" s="624"/>
      <c r="CX17" s="624"/>
      <c r="CY17" s="625"/>
      <c r="CZ17" s="626">
        <v>11</v>
      </c>
      <c r="DA17" s="626"/>
      <c r="DB17" s="626"/>
      <c r="DC17" s="626"/>
      <c r="DD17" s="632" t="s">
        <v>109</v>
      </c>
      <c r="DE17" s="624"/>
      <c r="DF17" s="624"/>
      <c r="DG17" s="624"/>
      <c r="DH17" s="624"/>
      <c r="DI17" s="624"/>
      <c r="DJ17" s="624"/>
      <c r="DK17" s="624"/>
      <c r="DL17" s="624"/>
      <c r="DM17" s="624"/>
      <c r="DN17" s="624"/>
      <c r="DO17" s="624"/>
      <c r="DP17" s="625"/>
      <c r="DQ17" s="632">
        <v>3308602</v>
      </c>
      <c r="DR17" s="624"/>
      <c r="DS17" s="624"/>
      <c r="DT17" s="624"/>
      <c r="DU17" s="624"/>
      <c r="DV17" s="624"/>
      <c r="DW17" s="624"/>
      <c r="DX17" s="624"/>
      <c r="DY17" s="624"/>
      <c r="DZ17" s="624"/>
      <c r="EA17" s="624"/>
      <c r="EB17" s="624"/>
      <c r="EC17" s="633"/>
    </row>
    <row r="18" spans="2:133" ht="11.25" customHeight="1">
      <c r="B18" s="620" t="s">
        <v>249</v>
      </c>
      <c r="C18" s="621"/>
      <c r="D18" s="621"/>
      <c r="E18" s="621"/>
      <c r="F18" s="621"/>
      <c r="G18" s="621"/>
      <c r="H18" s="621"/>
      <c r="I18" s="621"/>
      <c r="J18" s="621"/>
      <c r="K18" s="621"/>
      <c r="L18" s="621"/>
      <c r="M18" s="621"/>
      <c r="N18" s="621"/>
      <c r="O18" s="621"/>
      <c r="P18" s="621"/>
      <c r="Q18" s="622"/>
      <c r="R18" s="623">
        <v>1113327</v>
      </c>
      <c r="S18" s="624"/>
      <c r="T18" s="624"/>
      <c r="U18" s="624"/>
      <c r="V18" s="624"/>
      <c r="W18" s="624"/>
      <c r="X18" s="624"/>
      <c r="Y18" s="625"/>
      <c r="Z18" s="626">
        <v>3.5</v>
      </c>
      <c r="AA18" s="626"/>
      <c r="AB18" s="626"/>
      <c r="AC18" s="626"/>
      <c r="AD18" s="627" t="s">
        <v>109</v>
      </c>
      <c r="AE18" s="627"/>
      <c r="AF18" s="627"/>
      <c r="AG18" s="627"/>
      <c r="AH18" s="627"/>
      <c r="AI18" s="627"/>
      <c r="AJ18" s="627"/>
      <c r="AK18" s="627"/>
      <c r="AL18" s="628" t="s">
        <v>109</v>
      </c>
      <c r="AM18" s="629"/>
      <c r="AN18" s="629"/>
      <c r="AO18" s="630"/>
      <c r="AP18" s="620" t="s">
        <v>250</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251</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252</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253</v>
      </c>
      <c r="AQ19" s="621"/>
      <c r="AR19" s="621"/>
      <c r="AS19" s="621"/>
      <c r="AT19" s="621"/>
      <c r="AU19" s="621"/>
      <c r="AV19" s="621"/>
      <c r="AW19" s="621"/>
      <c r="AX19" s="621"/>
      <c r="AY19" s="621"/>
      <c r="AZ19" s="621"/>
      <c r="BA19" s="621"/>
      <c r="BB19" s="621"/>
      <c r="BC19" s="621"/>
      <c r="BD19" s="621"/>
      <c r="BE19" s="621"/>
      <c r="BF19" s="622"/>
      <c r="BG19" s="623">
        <v>170888</v>
      </c>
      <c r="BH19" s="624"/>
      <c r="BI19" s="624"/>
      <c r="BJ19" s="624"/>
      <c r="BK19" s="624"/>
      <c r="BL19" s="624"/>
      <c r="BM19" s="624"/>
      <c r="BN19" s="625"/>
      <c r="BO19" s="626">
        <v>2.6</v>
      </c>
      <c r="BP19" s="626"/>
      <c r="BQ19" s="626"/>
      <c r="BR19" s="626"/>
      <c r="BS19" s="632" t="s">
        <v>109</v>
      </c>
      <c r="BT19" s="624"/>
      <c r="BU19" s="624"/>
      <c r="BV19" s="624"/>
      <c r="BW19" s="624"/>
      <c r="BX19" s="624"/>
      <c r="BY19" s="624"/>
      <c r="BZ19" s="624"/>
      <c r="CA19" s="624"/>
      <c r="CB19" s="633"/>
      <c r="CD19" s="637" t="s">
        <v>254</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255</v>
      </c>
      <c r="C20" s="621"/>
      <c r="D20" s="621"/>
      <c r="E20" s="621"/>
      <c r="F20" s="621"/>
      <c r="G20" s="621"/>
      <c r="H20" s="621"/>
      <c r="I20" s="621"/>
      <c r="J20" s="621"/>
      <c r="K20" s="621"/>
      <c r="L20" s="621"/>
      <c r="M20" s="621"/>
      <c r="N20" s="621"/>
      <c r="O20" s="621"/>
      <c r="P20" s="621"/>
      <c r="Q20" s="622"/>
      <c r="R20" s="623">
        <v>18867398</v>
      </c>
      <c r="S20" s="624"/>
      <c r="T20" s="624"/>
      <c r="U20" s="624"/>
      <c r="V20" s="624"/>
      <c r="W20" s="624"/>
      <c r="X20" s="624"/>
      <c r="Y20" s="625"/>
      <c r="Z20" s="626">
        <v>59.4</v>
      </c>
      <c r="AA20" s="626"/>
      <c r="AB20" s="626"/>
      <c r="AC20" s="626"/>
      <c r="AD20" s="627">
        <v>17598067</v>
      </c>
      <c r="AE20" s="627"/>
      <c r="AF20" s="627"/>
      <c r="AG20" s="627"/>
      <c r="AH20" s="627"/>
      <c r="AI20" s="627"/>
      <c r="AJ20" s="627"/>
      <c r="AK20" s="627"/>
      <c r="AL20" s="628">
        <v>99.8</v>
      </c>
      <c r="AM20" s="629"/>
      <c r="AN20" s="629"/>
      <c r="AO20" s="630"/>
      <c r="AP20" s="620" t="s">
        <v>256</v>
      </c>
      <c r="AQ20" s="621"/>
      <c r="AR20" s="621"/>
      <c r="AS20" s="621"/>
      <c r="AT20" s="621"/>
      <c r="AU20" s="621"/>
      <c r="AV20" s="621"/>
      <c r="AW20" s="621"/>
      <c r="AX20" s="621"/>
      <c r="AY20" s="621"/>
      <c r="AZ20" s="621"/>
      <c r="BA20" s="621"/>
      <c r="BB20" s="621"/>
      <c r="BC20" s="621"/>
      <c r="BD20" s="621"/>
      <c r="BE20" s="621"/>
      <c r="BF20" s="622"/>
      <c r="BG20" s="623">
        <v>170888</v>
      </c>
      <c r="BH20" s="624"/>
      <c r="BI20" s="624"/>
      <c r="BJ20" s="624"/>
      <c r="BK20" s="624"/>
      <c r="BL20" s="624"/>
      <c r="BM20" s="624"/>
      <c r="BN20" s="625"/>
      <c r="BO20" s="626">
        <v>2.6</v>
      </c>
      <c r="BP20" s="626"/>
      <c r="BQ20" s="626"/>
      <c r="BR20" s="626"/>
      <c r="BS20" s="632" t="s">
        <v>109</v>
      </c>
      <c r="BT20" s="624"/>
      <c r="BU20" s="624"/>
      <c r="BV20" s="624"/>
      <c r="BW20" s="624"/>
      <c r="BX20" s="624"/>
      <c r="BY20" s="624"/>
      <c r="BZ20" s="624"/>
      <c r="CA20" s="624"/>
      <c r="CB20" s="633"/>
      <c r="CD20" s="637" t="s">
        <v>257</v>
      </c>
      <c r="CE20" s="638"/>
      <c r="CF20" s="638"/>
      <c r="CG20" s="638"/>
      <c r="CH20" s="638"/>
      <c r="CI20" s="638"/>
      <c r="CJ20" s="638"/>
      <c r="CK20" s="638"/>
      <c r="CL20" s="638"/>
      <c r="CM20" s="638"/>
      <c r="CN20" s="638"/>
      <c r="CO20" s="638"/>
      <c r="CP20" s="638"/>
      <c r="CQ20" s="639"/>
      <c r="CR20" s="623">
        <v>30548177</v>
      </c>
      <c r="CS20" s="624"/>
      <c r="CT20" s="624"/>
      <c r="CU20" s="624"/>
      <c r="CV20" s="624"/>
      <c r="CW20" s="624"/>
      <c r="CX20" s="624"/>
      <c r="CY20" s="625"/>
      <c r="CZ20" s="626">
        <v>100</v>
      </c>
      <c r="DA20" s="626"/>
      <c r="DB20" s="626"/>
      <c r="DC20" s="626"/>
      <c r="DD20" s="632">
        <v>4511412</v>
      </c>
      <c r="DE20" s="624"/>
      <c r="DF20" s="624"/>
      <c r="DG20" s="624"/>
      <c r="DH20" s="624"/>
      <c r="DI20" s="624"/>
      <c r="DJ20" s="624"/>
      <c r="DK20" s="624"/>
      <c r="DL20" s="624"/>
      <c r="DM20" s="624"/>
      <c r="DN20" s="624"/>
      <c r="DO20" s="624"/>
      <c r="DP20" s="625"/>
      <c r="DQ20" s="632">
        <v>20299611</v>
      </c>
      <c r="DR20" s="624"/>
      <c r="DS20" s="624"/>
      <c r="DT20" s="624"/>
      <c r="DU20" s="624"/>
      <c r="DV20" s="624"/>
      <c r="DW20" s="624"/>
      <c r="DX20" s="624"/>
      <c r="DY20" s="624"/>
      <c r="DZ20" s="624"/>
      <c r="EA20" s="624"/>
      <c r="EB20" s="624"/>
      <c r="EC20" s="633"/>
    </row>
    <row r="21" spans="2:133" ht="11.25" customHeight="1">
      <c r="B21" s="620" t="s">
        <v>258</v>
      </c>
      <c r="C21" s="621"/>
      <c r="D21" s="621"/>
      <c r="E21" s="621"/>
      <c r="F21" s="621"/>
      <c r="G21" s="621"/>
      <c r="H21" s="621"/>
      <c r="I21" s="621"/>
      <c r="J21" s="621"/>
      <c r="K21" s="621"/>
      <c r="L21" s="621"/>
      <c r="M21" s="621"/>
      <c r="N21" s="621"/>
      <c r="O21" s="621"/>
      <c r="P21" s="621"/>
      <c r="Q21" s="622"/>
      <c r="R21" s="623">
        <v>9150</v>
      </c>
      <c r="S21" s="624"/>
      <c r="T21" s="624"/>
      <c r="U21" s="624"/>
      <c r="V21" s="624"/>
      <c r="W21" s="624"/>
      <c r="X21" s="624"/>
      <c r="Y21" s="625"/>
      <c r="Z21" s="626">
        <v>0</v>
      </c>
      <c r="AA21" s="626"/>
      <c r="AB21" s="626"/>
      <c r="AC21" s="626"/>
      <c r="AD21" s="627">
        <v>9150</v>
      </c>
      <c r="AE21" s="627"/>
      <c r="AF21" s="627"/>
      <c r="AG21" s="627"/>
      <c r="AH21" s="627"/>
      <c r="AI21" s="627"/>
      <c r="AJ21" s="627"/>
      <c r="AK21" s="627"/>
      <c r="AL21" s="628">
        <v>0.1</v>
      </c>
      <c r="AM21" s="629"/>
      <c r="AN21" s="629"/>
      <c r="AO21" s="630"/>
      <c r="AP21" s="640" t="s">
        <v>259</v>
      </c>
      <c r="AQ21" s="641"/>
      <c r="AR21" s="641"/>
      <c r="AS21" s="641"/>
      <c r="AT21" s="641"/>
      <c r="AU21" s="641"/>
      <c r="AV21" s="641"/>
      <c r="AW21" s="641"/>
      <c r="AX21" s="641"/>
      <c r="AY21" s="641"/>
      <c r="AZ21" s="641"/>
      <c r="BA21" s="641"/>
      <c r="BB21" s="641"/>
      <c r="BC21" s="641"/>
      <c r="BD21" s="641"/>
      <c r="BE21" s="641"/>
      <c r="BF21" s="642"/>
      <c r="BG21" s="623">
        <v>14884</v>
      </c>
      <c r="BH21" s="624"/>
      <c r="BI21" s="624"/>
      <c r="BJ21" s="624"/>
      <c r="BK21" s="624"/>
      <c r="BL21" s="624"/>
      <c r="BM21" s="624"/>
      <c r="BN21" s="625"/>
      <c r="BO21" s="626">
        <v>0.2</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260</v>
      </c>
      <c r="C22" s="621"/>
      <c r="D22" s="621"/>
      <c r="E22" s="621"/>
      <c r="F22" s="621"/>
      <c r="G22" s="621"/>
      <c r="H22" s="621"/>
      <c r="I22" s="621"/>
      <c r="J22" s="621"/>
      <c r="K22" s="621"/>
      <c r="L22" s="621"/>
      <c r="M22" s="621"/>
      <c r="N22" s="621"/>
      <c r="O22" s="621"/>
      <c r="P22" s="621"/>
      <c r="Q22" s="622"/>
      <c r="R22" s="623">
        <v>305849</v>
      </c>
      <c r="S22" s="624"/>
      <c r="T22" s="624"/>
      <c r="U22" s="624"/>
      <c r="V22" s="624"/>
      <c r="W22" s="624"/>
      <c r="X22" s="624"/>
      <c r="Y22" s="625"/>
      <c r="Z22" s="626">
        <v>1</v>
      </c>
      <c r="AA22" s="626"/>
      <c r="AB22" s="626"/>
      <c r="AC22" s="626"/>
      <c r="AD22" s="627" t="s">
        <v>109</v>
      </c>
      <c r="AE22" s="627"/>
      <c r="AF22" s="627"/>
      <c r="AG22" s="627"/>
      <c r="AH22" s="627"/>
      <c r="AI22" s="627"/>
      <c r="AJ22" s="627"/>
      <c r="AK22" s="627"/>
      <c r="AL22" s="628" t="s">
        <v>109</v>
      </c>
      <c r="AM22" s="629"/>
      <c r="AN22" s="629"/>
      <c r="AO22" s="630"/>
      <c r="AP22" s="640" t="s">
        <v>261</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262</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263</v>
      </c>
      <c r="C23" s="621"/>
      <c r="D23" s="621"/>
      <c r="E23" s="621"/>
      <c r="F23" s="621"/>
      <c r="G23" s="621"/>
      <c r="H23" s="621"/>
      <c r="I23" s="621"/>
      <c r="J23" s="621"/>
      <c r="K23" s="621"/>
      <c r="L23" s="621"/>
      <c r="M23" s="621"/>
      <c r="N23" s="621"/>
      <c r="O23" s="621"/>
      <c r="P23" s="621"/>
      <c r="Q23" s="622"/>
      <c r="R23" s="623">
        <v>302533</v>
      </c>
      <c r="S23" s="624"/>
      <c r="T23" s="624"/>
      <c r="U23" s="624"/>
      <c r="V23" s="624"/>
      <c r="W23" s="624"/>
      <c r="X23" s="624"/>
      <c r="Y23" s="625"/>
      <c r="Z23" s="626">
        <v>1</v>
      </c>
      <c r="AA23" s="626"/>
      <c r="AB23" s="626"/>
      <c r="AC23" s="626"/>
      <c r="AD23" s="627">
        <v>12950</v>
      </c>
      <c r="AE23" s="627"/>
      <c r="AF23" s="627"/>
      <c r="AG23" s="627"/>
      <c r="AH23" s="627"/>
      <c r="AI23" s="627"/>
      <c r="AJ23" s="627"/>
      <c r="AK23" s="627"/>
      <c r="AL23" s="628">
        <v>0.1</v>
      </c>
      <c r="AM23" s="629"/>
      <c r="AN23" s="629"/>
      <c r="AO23" s="630"/>
      <c r="AP23" s="640" t="s">
        <v>264</v>
      </c>
      <c r="AQ23" s="641"/>
      <c r="AR23" s="641"/>
      <c r="AS23" s="641"/>
      <c r="AT23" s="641"/>
      <c r="AU23" s="641"/>
      <c r="AV23" s="641"/>
      <c r="AW23" s="641"/>
      <c r="AX23" s="641"/>
      <c r="AY23" s="641"/>
      <c r="AZ23" s="641"/>
      <c r="BA23" s="641"/>
      <c r="BB23" s="641"/>
      <c r="BC23" s="641"/>
      <c r="BD23" s="641"/>
      <c r="BE23" s="641"/>
      <c r="BF23" s="642"/>
      <c r="BG23" s="623">
        <v>156004</v>
      </c>
      <c r="BH23" s="624"/>
      <c r="BI23" s="624"/>
      <c r="BJ23" s="624"/>
      <c r="BK23" s="624"/>
      <c r="BL23" s="624"/>
      <c r="BM23" s="624"/>
      <c r="BN23" s="625"/>
      <c r="BO23" s="626">
        <v>2.4</v>
      </c>
      <c r="BP23" s="626"/>
      <c r="BQ23" s="626"/>
      <c r="BR23" s="626"/>
      <c r="BS23" s="632" t="s">
        <v>109</v>
      </c>
      <c r="BT23" s="624"/>
      <c r="BU23" s="624"/>
      <c r="BV23" s="624"/>
      <c r="BW23" s="624"/>
      <c r="BX23" s="624"/>
      <c r="BY23" s="624"/>
      <c r="BZ23" s="624"/>
      <c r="CA23" s="624"/>
      <c r="CB23" s="633"/>
      <c r="CD23" s="605" t="s">
        <v>203</v>
      </c>
      <c r="CE23" s="606"/>
      <c r="CF23" s="606"/>
      <c r="CG23" s="606"/>
      <c r="CH23" s="606"/>
      <c r="CI23" s="606"/>
      <c r="CJ23" s="606"/>
      <c r="CK23" s="606"/>
      <c r="CL23" s="606"/>
      <c r="CM23" s="606"/>
      <c r="CN23" s="606"/>
      <c r="CO23" s="606"/>
      <c r="CP23" s="606"/>
      <c r="CQ23" s="607"/>
      <c r="CR23" s="605" t="s">
        <v>265</v>
      </c>
      <c r="CS23" s="606"/>
      <c r="CT23" s="606"/>
      <c r="CU23" s="606"/>
      <c r="CV23" s="606"/>
      <c r="CW23" s="606"/>
      <c r="CX23" s="606"/>
      <c r="CY23" s="607"/>
      <c r="CZ23" s="605" t="s">
        <v>266</v>
      </c>
      <c r="DA23" s="606"/>
      <c r="DB23" s="606"/>
      <c r="DC23" s="607"/>
      <c r="DD23" s="605" t="s">
        <v>267</v>
      </c>
      <c r="DE23" s="606"/>
      <c r="DF23" s="606"/>
      <c r="DG23" s="606"/>
      <c r="DH23" s="606"/>
      <c r="DI23" s="606"/>
      <c r="DJ23" s="606"/>
      <c r="DK23" s="607"/>
      <c r="DL23" s="646" t="s">
        <v>268</v>
      </c>
      <c r="DM23" s="647"/>
      <c r="DN23" s="647"/>
      <c r="DO23" s="647"/>
      <c r="DP23" s="647"/>
      <c r="DQ23" s="647"/>
      <c r="DR23" s="647"/>
      <c r="DS23" s="647"/>
      <c r="DT23" s="647"/>
      <c r="DU23" s="647"/>
      <c r="DV23" s="648"/>
      <c r="DW23" s="605" t="s">
        <v>269</v>
      </c>
      <c r="DX23" s="606"/>
      <c r="DY23" s="606"/>
      <c r="DZ23" s="606"/>
      <c r="EA23" s="606"/>
      <c r="EB23" s="606"/>
      <c r="EC23" s="607"/>
    </row>
    <row r="24" spans="2:133" ht="11.25" customHeight="1">
      <c r="B24" s="620" t="s">
        <v>270</v>
      </c>
      <c r="C24" s="621"/>
      <c r="D24" s="621"/>
      <c r="E24" s="621"/>
      <c r="F24" s="621"/>
      <c r="G24" s="621"/>
      <c r="H24" s="621"/>
      <c r="I24" s="621"/>
      <c r="J24" s="621"/>
      <c r="K24" s="621"/>
      <c r="L24" s="621"/>
      <c r="M24" s="621"/>
      <c r="N24" s="621"/>
      <c r="O24" s="621"/>
      <c r="P24" s="621"/>
      <c r="Q24" s="622"/>
      <c r="R24" s="623">
        <v>99120</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271</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272</v>
      </c>
      <c r="CE24" s="635"/>
      <c r="CF24" s="635"/>
      <c r="CG24" s="635"/>
      <c r="CH24" s="635"/>
      <c r="CI24" s="635"/>
      <c r="CJ24" s="635"/>
      <c r="CK24" s="635"/>
      <c r="CL24" s="635"/>
      <c r="CM24" s="635"/>
      <c r="CN24" s="635"/>
      <c r="CO24" s="635"/>
      <c r="CP24" s="635"/>
      <c r="CQ24" s="636"/>
      <c r="CR24" s="612">
        <v>14299091</v>
      </c>
      <c r="CS24" s="613"/>
      <c r="CT24" s="613"/>
      <c r="CU24" s="613"/>
      <c r="CV24" s="613"/>
      <c r="CW24" s="613"/>
      <c r="CX24" s="613"/>
      <c r="CY24" s="614"/>
      <c r="CZ24" s="650">
        <v>46.8</v>
      </c>
      <c r="DA24" s="651"/>
      <c r="DB24" s="651"/>
      <c r="DC24" s="652"/>
      <c r="DD24" s="649">
        <v>9374256</v>
      </c>
      <c r="DE24" s="613"/>
      <c r="DF24" s="613"/>
      <c r="DG24" s="613"/>
      <c r="DH24" s="613"/>
      <c r="DI24" s="613"/>
      <c r="DJ24" s="613"/>
      <c r="DK24" s="614"/>
      <c r="DL24" s="649">
        <v>9031580</v>
      </c>
      <c r="DM24" s="613"/>
      <c r="DN24" s="613"/>
      <c r="DO24" s="613"/>
      <c r="DP24" s="613"/>
      <c r="DQ24" s="613"/>
      <c r="DR24" s="613"/>
      <c r="DS24" s="613"/>
      <c r="DT24" s="613"/>
      <c r="DU24" s="613"/>
      <c r="DV24" s="614"/>
      <c r="DW24" s="617">
        <v>48.3</v>
      </c>
      <c r="DX24" s="618"/>
      <c r="DY24" s="618"/>
      <c r="DZ24" s="618"/>
      <c r="EA24" s="618"/>
      <c r="EB24" s="618"/>
      <c r="EC24" s="619"/>
    </row>
    <row r="25" spans="2:133" ht="11.25" customHeight="1">
      <c r="B25" s="620" t="s">
        <v>273</v>
      </c>
      <c r="C25" s="621"/>
      <c r="D25" s="621"/>
      <c r="E25" s="621"/>
      <c r="F25" s="621"/>
      <c r="G25" s="621"/>
      <c r="H25" s="621"/>
      <c r="I25" s="621"/>
      <c r="J25" s="621"/>
      <c r="K25" s="621"/>
      <c r="L25" s="621"/>
      <c r="M25" s="621"/>
      <c r="N25" s="621"/>
      <c r="O25" s="621"/>
      <c r="P25" s="621"/>
      <c r="Q25" s="622"/>
      <c r="R25" s="623">
        <v>3834938</v>
      </c>
      <c r="S25" s="624"/>
      <c r="T25" s="624"/>
      <c r="U25" s="624"/>
      <c r="V25" s="624"/>
      <c r="W25" s="624"/>
      <c r="X25" s="624"/>
      <c r="Y25" s="625"/>
      <c r="Z25" s="626">
        <v>12.1</v>
      </c>
      <c r="AA25" s="626"/>
      <c r="AB25" s="626"/>
      <c r="AC25" s="626"/>
      <c r="AD25" s="627" t="s">
        <v>109</v>
      </c>
      <c r="AE25" s="627"/>
      <c r="AF25" s="627"/>
      <c r="AG25" s="627"/>
      <c r="AH25" s="627"/>
      <c r="AI25" s="627"/>
      <c r="AJ25" s="627"/>
      <c r="AK25" s="627"/>
      <c r="AL25" s="628" t="s">
        <v>109</v>
      </c>
      <c r="AM25" s="629"/>
      <c r="AN25" s="629"/>
      <c r="AO25" s="630"/>
      <c r="AP25" s="640" t="s">
        <v>274</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275</v>
      </c>
      <c r="CE25" s="638"/>
      <c r="CF25" s="638"/>
      <c r="CG25" s="638"/>
      <c r="CH25" s="638"/>
      <c r="CI25" s="638"/>
      <c r="CJ25" s="638"/>
      <c r="CK25" s="638"/>
      <c r="CL25" s="638"/>
      <c r="CM25" s="638"/>
      <c r="CN25" s="638"/>
      <c r="CO25" s="638"/>
      <c r="CP25" s="638"/>
      <c r="CQ25" s="639"/>
      <c r="CR25" s="623">
        <v>4459435</v>
      </c>
      <c r="CS25" s="655"/>
      <c r="CT25" s="655"/>
      <c r="CU25" s="655"/>
      <c r="CV25" s="655"/>
      <c r="CW25" s="655"/>
      <c r="CX25" s="655"/>
      <c r="CY25" s="656"/>
      <c r="CZ25" s="657">
        <v>14.6</v>
      </c>
      <c r="DA25" s="658"/>
      <c r="DB25" s="658"/>
      <c r="DC25" s="659"/>
      <c r="DD25" s="632">
        <v>4043214</v>
      </c>
      <c r="DE25" s="655"/>
      <c r="DF25" s="655"/>
      <c r="DG25" s="655"/>
      <c r="DH25" s="655"/>
      <c r="DI25" s="655"/>
      <c r="DJ25" s="655"/>
      <c r="DK25" s="656"/>
      <c r="DL25" s="632">
        <v>3917017</v>
      </c>
      <c r="DM25" s="655"/>
      <c r="DN25" s="655"/>
      <c r="DO25" s="655"/>
      <c r="DP25" s="655"/>
      <c r="DQ25" s="655"/>
      <c r="DR25" s="655"/>
      <c r="DS25" s="655"/>
      <c r="DT25" s="655"/>
      <c r="DU25" s="655"/>
      <c r="DV25" s="656"/>
      <c r="DW25" s="628">
        <v>20.9</v>
      </c>
      <c r="DX25" s="653"/>
      <c r="DY25" s="653"/>
      <c r="DZ25" s="653"/>
      <c r="EA25" s="653"/>
      <c r="EB25" s="653"/>
      <c r="EC25" s="654"/>
    </row>
    <row r="26" spans="2:133" ht="11.25" customHeight="1">
      <c r="B26" s="660" t="s">
        <v>276</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277</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278</v>
      </c>
      <c r="CE26" s="638"/>
      <c r="CF26" s="638"/>
      <c r="CG26" s="638"/>
      <c r="CH26" s="638"/>
      <c r="CI26" s="638"/>
      <c r="CJ26" s="638"/>
      <c r="CK26" s="638"/>
      <c r="CL26" s="638"/>
      <c r="CM26" s="638"/>
      <c r="CN26" s="638"/>
      <c r="CO26" s="638"/>
      <c r="CP26" s="638"/>
      <c r="CQ26" s="639"/>
      <c r="CR26" s="623">
        <v>2570273</v>
      </c>
      <c r="CS26" s="624"/>
      <c r="CT26" s="624"/>
      <c r="CU26" s="624"/>
      <c r="CV26" s="624"/>
      <c r="CW26" s="624"/>
      <c r="CX26" s="624"/>
      <c r="CY26" s="625"/>
      <c r="CZ26" s="657">
        <v>8.4</v>
      </c>
      <c r="DA26" s="658"/>
      <c r="DB26" s="658"/>
      <c r="DC26" s="659"/>
      <c r="DD26" s="632">
        <v>2220683</v>
      </c>
      <c r="DE26" s="624"/>
      <c r="DF26" s="624"/>
      <c r="DG26" s="624"/>
      <c r="DH26" s="624"/>
      <c r="DI26" s="624"/>
      <c r="DJ26" s="624"/>
      <c r="DK26" s="625"/>
      <c r="DL26" s="632" t="s">
        <v>215</v>
      </c>
      <c r="DM26" s="624"/>
      <c r="DN26" s="624"/>
      <c r="DO26" s="624"/>
      <c r="DP26" s="624"/>
      <c r="DQ26" s="624"/>
      <c r="DR26" s="624"/>
      <c r="DS26" s="624"/>
      <c r="DT26" s="624"/>
      <c r="DU26" s="624"/>
      <c r="DV26" s="625"/>
      <c r="DW26" s="628" t="s">
        <v>215</v>
      </c>
      <c r="DX26" s="653"/>
      <c r="DY26" s="653"/>
      <c r="DZ26" s="653"/>
      <c r="EA26" s="653"/>
      <c r="EB26" s="653"/>
      <c r="EC26" s="654"/>
    </row>
    <row r="27" spans="2:133" ht="11.25" customHeight="1">
      <c r="B27" s="620" t="s">
        <v>279</v>
      </c>
      <c r="C27" s="621"/>
      <c r="D27" s="621"/>
      <c r="E27" s="621"/>
      <c r="F27" s="621"/>
      <c r="G27" s="621"/>
      <c r="H27" s="621"/>
      <c r="I27" s="621"/>
      <c r="J27" s="621"/>
      <c r="K27" s="621"/>
      <c r="L27" s="621"/>
      <c r="M27" s="621"/>
      <c r="N27" s="621"/>
      <c r="O27" s="621"/>
      <c r="P27" s="621"/>
      <c r="Q27" s="622"/>
      <c r="R27" s="623">
        <v>2727607</v>
      </c>
      <c r="S27" s="624"/>
      <c r="T27" s="624"/>
      <c r="U27" s="624"/>
      <c r="V27" s="624"/>
      <c r="W27" s="624"/>
      <c r="X27" s="624"/>
      <c r="Y27" s="625"/>
      <c r="Z27" s="626">
        <v>8.6</v>
      </c>
      <c r="AA27" s="626"/>
      <c r="AB27" s="626"/>
      <c r="AC27" s="626"/>
      <c r="AD27" s="627" t="s">
        <v>109</v>
      </c>
      <c r="AE27" s="627"/>
      <c r="AF27" s="627"/>
      <c r="AG27" s="627"/>
      <c r="AH27" s="627"/>
      <c r="AI27" s="627"/>
      <c r="AJ27" s="627"/>
      <c r="AK27" s="627"/>
      <c r="AL27" s="628" t="s">
        <v>109</v>
      </c>
      <c r="AM27" s="629"/>
      <c r="AN27" s="629"/>
      <c r="AO27" s="630"/>
      <c r="AP27" s="620" t="s">
        <v>280</v>
      </c>
      <c r="AQ27" s="621"/>
      <c r="AR27" s="621"/>
      <c r="AS27" s="621"/>
      <c r="AT27" s="621"/>
      <c r="AU27" s="621"/>
      <c r="AV27" s="621"/>
      <c r="AW27" s="621"/>
      <c r="AX27" s="621"/>
      <c r="AY27" s="621"/>
      <c r="AZ27" s="621"/>
      <c r="BA27" s="621"/>
      <c r="BB27" s="621"/>
      <c r="BC27" s="621"/>
      <c r="BD27" s="621"/>
      <c r="BE27" s="621"/>
      <c r="BF27" s="622"/>
      <c r="BG27" s="623">
        <v>6617455</v>
      </c>
      <c r="BH27" s="624"/>
      <c r="BI27" s="624"/>
      <c r="BJ27" s="624"/>
      <c r="BK27" s="624"/>
      <c r="BL27" s="624"/>
      <c r="BM27" s="624"/>
      <c r="BN27" s="625"/>
      <c r="BO27" s="626">
        <v>100</v>
      </c>
      <c r="BP27" s="626"/>
      <c r="BQ27" s="626"/>
      <c r="BR27" s="626"/>
      <c r="BS27" s="632">
        <v>113328</v>
      </c>
      <c r="BT27" s="624"/>
      <c r="BU27" s="624"/>
      <c r="BV27" s="624"/>
      <c r="BW27" s="624"/>
      <c r="BX27" s="624"/>
      <c r="BY27" s="624"/>
      <c r="BZ27" s="624"/>
      <c r="CA27" s="624"/>
      <c r="CB27" s="633"/>
      <c r="CD27" s="637" t="s">
        <v>281</v>
      </c>
      <c r="CE27" s="638"/>
      <c r="CF27" s="638"/>
      <c r="CG27" s="638"/>
      <c r="CH27" s="638"/>
      <c r="CI27" s="638"/>
      <c r="CJ27" s="638"/>
      <c r="CK27" s="638"/>
      <c r="CL27" s="638"/>
      <c r="CM27" s="638"/>
      <c r="CN27" s="638"/>
      <c r="CO27" s="638"/>
      <c r="CP27" s="638"/>
      <c r="CQ27" s="639"/>
      <c r="CR27" s="623">
        <v>6481826</v>
      </c>
      <c r="CS27" s="655"/>
      <c r="CT27" s="655"/>
      <c r="CU27" s="655"/>
      <c r="CV27" s="655"/>
      <c r="CW27" s="655"/>
      <c r="CX27" s="655"/>
      <c r="CY27" s="656"/>
      <c r="CZ27" s="657">
        <v>21.2</v>
      </c>
      <c r="DA27" s="658"/>
      <c r="DB27" s="658"/>
      <c r="DC27" s="659"/>
      <c r="DD27" s="632">
        <v>2022440</v>
      </c>
      <c r="DE27" s="655"/>
      <c r="DF27" s="655"/>
      <c r="DG27" s="655"/>
      <c r="DH27" s="655"/>
      <c r="DI27" s="655"/>
      <c r="DJ27" s="655"/>
      <c r="DK27" s="656"/>
      <c r="DL27" s="632">
        <v>1805961</v>
      </c>
      <c r="DM27" s="655"/>
      <c r="DN27" s="655"/>
      <c r="DO27" s="655"/>
      <c r="DP27" s="655"/>
      <c r="DQ27" s="655"/>
      <c r="DR27" s="655"/>
      <c r="DS27" s="655"/>
      <c r="DT27" s="655"/>
      <c r="DU27" s="655"/>
      <c r="DV27" s="656"/>
      <c r="DW27" s="628">
        <v>9.6999999999999993</v>
      </c>
      <c r="DX27" s="653"/>
      <c r="DY27" s="653"/>
      <c r="DZ27" s="653"/>
      <c r="EA27" s="653"/>
      <c r="EB27" s="653"/>
      <c r="EC27" s="654"/>
    </row>
    <row r="28" spans="2:133" ht="11.25" customHeight="1">
      <c r="B28" s="620" t="s">
        <v>282</v>
      </c>
      <c r="C28" s="621"/>
      <c r="D28" s="621"/>
      <c r="E28" s="621"/>
      <c r="F28" s="621"/>
      <c r="G28" s="621"/>
      <c r="H28" s="621"/>
      <c r="I28" s="621"/>
      <c r="J28" s="621"/>
      <c r="K28" s="621"/>
      <c r="L28" s="621"/>
      <c r="M28" s="621"/>
      <c r="N28" s="621"/>
      <c r="O28" s="621"/>
      <c r="P28" s="621"/>
      <c r="Q28" s="622"/>
      <c r="R28" s="623">
        <v>72103</v>
      </c>
      <c r="S28" s="624"/>
      <c r="T28" s="624"/>
      <c r="U28" s="624"/>
      <c r="V28" s="624"/>
      <c r="W28" s="624"/>
      <c r="X28" s="624"/>
      <c r="Y28" s="625"/>
      <c r="Z28" s="626">
        <v>0.2</v>
      </c>
      <c r="AA28" s="626"/>
      <c r="AB28" s="626"/>
      <c r="AC28" s="626"/>
      <c r="AD28" s="627">
        <v>5635</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283</v>
      </c>
      <c r="CE28" s="638"/>
      <c r="CF28" s="638"/>
      <c r="CG28" s="638"/>
      <c r="CH28" s="638"/>
      <c r="CI28" s="638"/>
      <c r="CJ28" s="638"/>
      <c r="CK28" s="638"/>
      <c r="CL28" s="638"/>
      <c r="CM28" s="638"/>
      <c r="CN28" s="638"/>
      <c r="CO28" s="638"/>
      <c r="CP28" s="638"/>
      <c r="CQ28" s="639"/>
      <c r="CR28" s="623">
        <v>3357830</v>
      </c>
      <c r="CS28" s="624"/>
      <c r="CT28" s="624"/>
      <c r="CU28" s="624"/>
      <c r="CV28" s="624"/>
      <c r="CW28" s="624"/>
      <c r="CX28" s="624"/>
      <c r="CY28" s="625"/>
      <c r="CZ28" s="657">
        <v>11</v>
      </c>
      <c r="DA28" s="658"/>
      <c r="DB28" s="658"/>
      <c r="DC28" s="659"/>
      <c r="DD28" s="632">
        <v>3308602</v>
      </c>
      <c r="DE28" s="624"/>
      <c r="DF28" s="624"/>
      <c r="DG28" s="624"/>
      <c r="DH28" s="624"/>
      <c r="DI28" s="624"/>
      <c r="DJ28" s="624"/>
      <c r="DK28" s="625"/>
      <c r="DL28" s="632">
        <v>3308602</v>
      </c>
      <c r="DM28" s="624"/>
      <c r="DN28" s="624"/>
      <c r="DO28" s="624"/>
      <c r="DP28" s="624"/>
      <c r="DQ28" s="624"/>
      <c r="DR28" s="624"/>
      <c r="DS28" s="624"/>
      <c r="DT28" s="624"/>
      <c r="DU28" s="624"/>
      <c r="DV28" s="625"/>
      <c r="DW28" s="628">
        <v>17.7</v>
      </c>
      <c r="DX28" s="653"/>
      <c r="DY28" s="653"/>
      <c r="DZ28" s="653"/>
      <c r="EA28" s="653"/>
      <c r="EB28" s="653"/>
      <c r="EC28" s="654"/>
    </row>
    <row r="29" spans="2:133" ht="11.25" customHeight="1">
      <c r="B29" s="620" t="s">
        <v>284</v>
      </c>
      <c r="C29" s="621"/>
      <c r="D29" s="621"/>
      <c r="E29" s="621"/>
      <c r="F29" s="621"/>
      <c r="G29" s="621"/>
      <c r="H29" s="621"/>
      <c r="I29" s="621"/>
      <c r="J29" s="621"/>
      <c r="K29" s="621"/>
      <c r="L29" s="621"/>
      <c r="M29" s="621"/>
      <c r="N29" s="621"/>
      <c r="O29" s="621"/>
      <c r="P29" s="621"/>
      <c r="Q29" s="622"/>
      <c r="R29" s="623">
        <v>2459</v>
      </c>
      <c r="S29" s="624"/>
      <c r="T29" s="624"/>
      <c r="U29" s="624"/>
      <c r="V29" s="624"/>
      <c r="W29" s="624"/>
      <c r="X29" s="624"/>
      <c r="Y29" s="625"/>
      <c r="Z29" s="626">
        <v>0</v>
      </c>
      <c r="AA29" s="626"/>
      <c r="AB29" s="626"/>
      <c r="AC29" s="626"/>
      <c r="AD29" s="627" t="s">
        <v>109</v>
      </c>
      <c r="AE29" s="627"/>
      <c r="AF29" s="627"/>
      <c r="AG29" s="627"/>
      <c r="AH29" s="627"/>
      <c r="AI29" s="627"/>
      <c r="AJ29" s="627"/>
      <c r="AK29" s="627"/>
      <c r="AL29" s="628" t="s">
        <v>109</v>
      </c>
      <c r="AM29" s="629"/>
      <c r="AN29" s="629"/>
      <c r="AO29" s="630"/>
      <c r="AP29" s="602" t="s">
        <v>203</v>
      </c>
      <c r="AQ29" s="603"/>
      <c r="AR29" s="603"/>
      <c r="AS29" s="603"/>
      <c r="AT29" s="603"/>
      <c r="AU29" s="603"/>
      <c r="AV29" s="603"/>
      <c r="AW29" s="603"/>
      <c r="AX29" s="603"/>
      <c r="AY29" s="603"/>
      <c r="AZ29" s="603"/>
      <c r="BA29" s="603"/>
      <c r="BB29" s="603"/>
      <c r="BC29" s="603"/>
      <c r="BD29" s="603"/>
      <c r="BE29" s="603"/>
      <c r="BF29" s="604"/>
      <c r="BG29" s="602" t="s">
        <v>285</v>
      </c>
      <c r="BH29" s="664"/>
      <c r="BI29" s="664"/>
      <c r="BJ29" s="664"/>
      <c r="BK29" s="664"/>
      <c r="BL29" s="664"/>
      <c r="BM29" s="664"/>
      <c r="BN29" s="664"/>
      <c r="BO29" s="664"/>
      <c r="BP29" s="664"/>
      <c r="BQ29" s="665"/>
      <c r="BR29" s="602" t="s">
        <v>286</v>
      </c>
      <c r="BS29" s="664"/>
      <c r="BT29" s="664"/>
      <c r="BU29" s="664"/>
      <c r="BV29" s="664"/>
      <c r="BW29" s="664"/>
      <c r="BX29" s="664"/>
      <c r="BY29" s="664"/>
      <c r="BZ29" s="664"/>
      <c r="CA29" s="664"/>
      <c r="CB29" s="665"/>
      <c r="CD29" s="684" t="s">
        <v>287</v>
      </c>
      <c r="CE29" s="685"/>
      <c r="CF29" s="637" t="s">
        <v>56</v>
      </c>
      <c r="CG29" s="638"/>
      <c r="CH29" s="638"/>
      <c r="CI29" s="638"/>
      <c r="CJ29" s="638"/>
      <c r="CK29" s="638"/>
      <c r="CL29" s="638"/>
      <c r="CM29" s="638"/>
      <c r="CN29" s="638"/>
      <c r="CO29" s="638"/>
      <c r="CP29" s="638"/>
      <c r="CQ29" s="639"/>
      <c r="CR29" s="623">
        <v>3357720</v>
      </c>
      <c r="CS29" s="655"/>
      <c r="CT29" s="655"/>
      <c r="CU29" s="655"/>
      <c r="CV29" s="655"/>
      <c r="CW29" s="655"/>
      <c r="CX29" s="655"/>
      <c r="CY29" s="656"/>
      <c r="CZ29" s="657">
        <v>11</v>
      </c>
      <c r="DA29" s="658"/>
      <c r="DB29" s="658"/>
      <c r="DC29" s="659"/>
      <c r="DD29" s="632">
        <v>3308492</v>
      </c>
      <c r="DE29" s="655"/>
      <c r="DF29" s="655"/>
      <c r="DG29" s="655"/>
      <c r="DH29" s="655"/>
      <c r="DI29" s="655"/>
      <c r="DJ29" s="655"/>
      <c r="DK29" s="656"/>
      <c r="DL29" s="632">
        <v>3308492</v>
      </c>
      <c r="DM29" s="655"/>
      <c r="DN29" s="655"/>
      <c r="DO29" s="655"/>
      <c r="DP29" s="655"/>
      <c r="DQ29" s="655"/>
      <c r="DR29" s="655"/>
      <c r="DS29" s="655"/>
      <c r="DT29" s="655"/>
      <c r="DU29" s="655"/>
      <c r="DV29" s="656"/>
      <c r="DW29" s="628">
        <v>17.7</v>
      </c>
      <c r="DX29" s="653"/>
      <c r="DY29" s="653"/>
      <c r="DZ29" s="653"/>
      <c r="EA29" s="653"/>
      <c r="EB29" s="653"/>
      <c r="EC29" s="654"/>
    </row>
    <row r="30" spans="2:133" ht="11.25" customHeight="1">
      <c r="B30" s="620" t="s">
        <v>288</v>
      </c>
      <c r="C30" s="621"/>
      <c r="D30" s="621"/>
      <c r="E30" s="621"/>
      <c r="F30" s="621"/>
      <c r="G30" s="621"/>
      <c r="H30" s="621"/>
      <c r="I30" s="621"/>
      <c r="J30" s="621"/>
      <c r="K30" s="621"/>
      <c r="L30" s="621"/>
      <c r="M30" s="621"/>
      <c r="N30" s="621"/>
      <c r="O30" s="621"/>
      <c r="P30" s="621"/>
      <c r="Q30" s="622"/>
      <c r="R30" s="623">
        <v>917436</v>
      </c>
      <c r="S30" s="624"/>
      <c r="T30" s="624"/>
      <c r="U30" s="624"/>
      <c r="V30" s="624"/>
      <c r="W30" s="624"/>
      <c r="X30" s="624"/>
      <c r="Y30" s="625"/>
      <c r="Z30" s="626">
        <v>2.9</v>
      </c>
      <c r="AA30" s="626"/>
      <c r="AB30" s="626"/>
      <c r="AC30" s="626"/>
      <c r="AD30" s="627" t="s">
        <v>109</v>
      </c>
      <c r="AE30" s="627"/>
      <c r="AF30" s="627"/>
      <c r="AG30" s="627"/>
      <c r="AH30" s="627"/>
      <c r="AI30" s="627"/>
      <c r="AJ30" s="627"/>
      <c r="AK30" s="627"/>
      <c r="AL30" s="628" t="s">
        <v>109</v>
      </c>
      <c r="AM30" s="629"/>
      <c r="AN30" s="629"/>
      <c r="AO30" s="630"/>
      <c r="AP30" s="669" t="s">
        <v>289</v>
      </c>
      <c r="AQ30" s="670"/>
      <c r="AR30" s="670"/>
      <c r="AS30" s="670"/>
      <c r="AT30" s="675" t="s">
        <v>290</v>
      </c>
      <c r="AU30" s="182"/>
      <c r="AV30" s="182"/>
      <c r="AW30" s="182"/>
      <c r="AX30" s="609" t="s">
        <v>169</v>
      </c>
      <c r="AY30" s="610"/>
      <c r="AZ30" s="610"/>
      <c r="BA30" s="610"/>
      <c r="BB30" s="610"/>
      <c r="BC30" s="610"/>
      <c r="BD30" s="610"/>
      <c r="BE30" s="610"/>
      <c r="BF30" s="611"/>
      <c r="BG30" s="681">
        <v>98.7</v>
      </c>
      <c r="BH30" s="682"/>
      <c r="BI30" s="682"/>
      <c r="BJ30" s="682"/>
      <c r="BK30" s="682"/>
      <c r="BL30" s="682"/>
      <c r="BM30" s="618">
        <v>93.8</v>
      </c>
      <c r="BN30" s="682"/>
      <c r="BO30" s="682"/>
      <c r="BP30" s="682"/>
      <c r="BQ30" s="683"/>
      <c r="BR30" s="681">
        <v>98.6</v>
      </c>
      <c r="BS30" s="682"/>
      <c r="BT30" s="682"/>
      <c r="BU30" s="682"/>
      <c r="BV30" s="682"/>
      <c r="BW30" s="682"/>
      <c r="BX30" s="618">
        <v>93.1</v>
      </c>
      <c r="BY30" s="682"/>
      <c r="BZ30" s="682"/>
      <c r="CA30" s="682"/>
      <c r="CB30" s="683"/>
      <c r="CD30" s="686"/>
      <c r="CE30" s="687"/>
      <c r="CF30" s="637" t="s">
        <v>291</v>
      </c>
      <c r="CG30" s="638"/>
      <c r="CH30" s="638"/>
      <c r="CI30" s="638"/>
      <c r="CJ30" s="638"/>
      <c r="CK30" s="638"/>
      <c r="CL30" s="638"/>
      <c r="CM30" s="638"/>
      <c r="CN30" s="638"/>
      <c r="CO30" s="638"/>
      <c r="CP30" s="638"/>
      <c r="CQ30" s="639"/>
      <c r="CR30" s="623">
        <v>3048490</v>
      </c>
      <c r="CS30" s="624"/>
      <c r="CT30" s="624"/>
      <c r="CU30" s="624"/>
      <c r="CV30" s="624"/>
      <c r="CW30" s="624"/>
      <c r="CX30" s="624"/>
      <c r="CY30" s="625"/>
      <c r="CZ30" s="657">
        <v>10</v>
      </c>
      <c r="DA30" s="658"/>
      <c r="DB30" s="658"/>
      <c r="DC30" s="659"/>
      <c r="DD30" s="632">
        <v>3003293</v>
      </c>
      <c r="DE30" s="624"/>
      <c r="DF30" s="624"/>
      <c r="DG30" s="624"/>
      <c r="DH30" s="624"/>
      <c r="DI30" s="624"/>
      <c r="DJ30" s="624"/>
      <c r="DK30" s="625"/>
      <c r="DL30" s="632">
        <v>3003293</v>
      </c>
      <c r="DM30" s="624"/>
      <c r="DN30" s="624"/>
      <c r="DO30" s="624"/>
      <c r="DP30" s="624"/>
      <c r="DQ30" s="624"/>
      <c r="DR30" s="624"/>
      <c r="DS30" s="624"/>
      <c r="DT30" s="624"/>
      <c r="DU30" s="624"/>
      <c r="DV30" s="625"/>
      <c r="DW30" s="628">
        <v>16.100000000000001</v>
      </c>
      <c r="DX30" s="653"/>
      <c r="DY30" s="653"/>
      <c r="DZ30" s="653"/>
      <c r="EA30" s="653"/>
      <c r="EB30" s="653"/>
      <c r="EC30" s="654"/>
    </row>
    <row r="31" spans="2:133" ht="11.25" customHeight="1">
      <c r="B31" s="620" t="s">
        <v>292</v>
      </c>
      <c r="C31" s="621"/>
      <c r="D31" s="621"/>
      <c r="E31" s="621"/>
      <c r="F31" s="621"/>
      <c r="G31" s="621"/>
      <c r="H31" s="621"/>
      <c r="I31" s="621"/>
      <c r="J31" s="621"/>
      <c r="K31" s="621"/>
      <c r="L31" s="621"/>
      <c r="M31" s="621"/>
      <c r="N31" s="621"/>
      <c r="O31" s="621"/>
      <c r="P31" s="621"/>
      <c r="Q31" s="622"/>
      <c r="R31" s="623">
        <v>1343148</v>
      </c>
      <c r="S31" s="624"/>
      <c r="T31" s="624"/>
      <c r="U31" s="624"/>
      <c r="V31" s="624"/>
      <c r="W31" s="624"/>
      <c r="X31" s="624"/>
      <c r="Y31" s="625"/>
      <c r="Z31" s="626">
        <v>4.2</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98.9</v>
      </c>
      <c r="BH31" s="655"/>
      <c r="BI31" s="655"/>
      <c r="BJ31" s="655"/>
      <c r="BK31" s="655"/>
      <c r="BL31" s="655"/>
      <c r="BM31" s="629">
        <v>94.9</v>
      </c>
      <c r="BN31" s="679"/>
      <c r="BO31" s="679"/>
      <c r="BP31" s="679"/>
      <c r="BQ31" s="680"/>
      <c r="BR31" s="678">
        <v>98.9</v>
      </c>
      <c r="BS31" s="655"/>
      <c r="BT31" s="655"/>
      <c r="BU31" s="655"/>
      <c r="BV31" s="655"/>
      <c r="BW31" s="655"/>
      <c r="BX31" s="629">
        <v>94.4</v>
      </c>
      <c r="BY31" s="679"/>
      <c r="BZ31" s="679"/>
      <c r="CA31" s="679"/>
      <c r="CB31" s="680"/>
      <c r="CD31" s="686"/>
      <c r="CE31" s="687"/>
      <c r="CF31" s="637" t="s">
        <v>295</v>
      </c>
      <c r="CG31" s="638"/>
      <c r="CH31" s="638"/>
      <c r="CI31" s="638"/>
      <c r="CJ31" s="638"/>
      <c r="CK31" s="638"/>
      <c r="CL31" s="638"/>
      <c r="CM31" s="638"/>
      <c r="CN31" s="638"/>
      <c r="CO31" s="638"/>
      <c r="CP31" s="638"/>
      <c r="CQ31" s="639"/>
      <c r="CR31" s="623">
        <v>309230</v>
      </c>
      <c r="CS31" s="655"/>
      <c r="CT31" s="655"/>
      <c r="CU31" s="655"/>
      <c r="CV31" s="655"/>
      <c r="CW31" s="655"/>
      <c r="CX31" s="655"/>
      <c r="CY31" s="656"/>
      <c r="CZ31" s="657">
        <v>1</v>
      </c>
      <c r="DA31" s="658"/>
      <c r="DB31" s="658"/>
      <c r="DC31" s="659"/>
      <c r="DD31" s="632">
        <v>305199</v>
      </c>
      <c r="DE31" s="655"/>
      <c r="DF31" s="655"/>
      <c r="DG31" s="655"/>
      <c r="DH31" s="655"/>
      <c r="DI31" s="655"/>
      <c r="DJ31" s="655"/>
      <c r="DK31" s="656"/>
      <c r="DL31" s="632">
        <v>305199</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296</v>
      </c>
      <c r="C32" s="621"/>
      <c r="D32" s="621"/>
      <c r="E32" s="621"/>
      <c r="F32" s="621"/>
      <c r="G32" s="621"/>
      <c r="H32" s="621"/>
      <c r="I32" s="621"/>
      <c r="J32" s="621"/>
      <c r="K32" s="621"/>
      <c r="L32" s="621"/>
      <c r="M32" s="621"/>
      <c r="N32" s="621"/>
      <c r="O32" s="621"/>
      <c r="P32" s="621"/>
      <c r="Q32" s="622"/>
      <c r="R32" s="623">
        <v>315337</v>
      </c>
      <c r="S32" s="624"/>
      <c r="T32" s="624"/>
      <c r="U32" s="624"/>
      <c r="V32" s="624"/>
      <c r="W32" s="624"/>
      <c r="X32" s="624"/>
      <c r="Y32" s="625"/>
      <c r="Z32" s="626">
        <v>1</v>
      </c>
      <c r="AA32" s="626"/>
      <c r="AB32" s="626"/>
      <c r="AC32" s="626"/>
      <c r="AD32" s="627">
        <v>2062</v>
      </c>
      <c r="AE32" s="627"/>
      <c r="AF32" s="627"/>
      <c r="AG32" s="627"/>
      <c r="AH32" s="627"/>
      <c r="AI32" s="627"/>
      <c r="AJ32" s="627"/>
      <c r="AK32" s="627"/>
      <c r="AL32" s="628">
        <v>0</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98.4</v>
      </c>
      <c r="BH32" s="691"/>
      <c r="BI32" s="691"/>
      <c r="BJ32" s="691"/>
      <c r="BK32" s="691"/>
      <c r="BL32" s="691"/>
      <c r="BM32" s="692">
        <v>92.1</v>
      </c>
      <c r="BN32" s="691"/>
      <c r="BO32" s="691"/>
      <c r="BP32" s="691"/>
      <c r="BQ32" s="693"/>
      <c r="BR32" s="690">
        <v>98.1</v>
      </c>
      <c r="BS32" s="691"/>
      <c r="BT32" s="691"/>
      <c r="BU32" s="691"/>
      <c r="BV32" s="691"/>
      <c r="BW32" s="691"/>
      <c r="BX32" s="692">
        <v>91</v>
      </c>
      <c r="BY32" s="691"/>
      <c r="BZ32" s="691"/>
      <c r="CA32" s="691"/>
      <c r="CB32" s="693"/>
      <c r="CD32" s="688"/>
      <c r="CE32" s="689"/>
      <c r="CF32" s="637" t="s">
        <v>298</v>
      </c>
      <c r="CG32" s="638"/>
      <c r="CH32" s="638"/>
      <c r="CI32" s="638"/>
      <c r="CJ32" s="638"/>
      <c r="CK32" s="638"/>
      <c r="CL32" s="638"/>
      <c r="CM32" s="638"/>
      <c r="CN32" s="638"/>
      <c r="CO32" s="638"/>
      <c r="CP32" s="638"/>
      <c r="CQ32" s="639"/>
      <c r="CR32" s="623">
        <v>110</v>
      </c>
      <c r="CS32" s="624"/>
      <c r="CT32" s="624"/>
      <c r="CU32" s="624"/>
      <c r="CV32" s="624"/>
      <c r="CW32" s="624"/>
      <c r="CX32" s="624"/>
      <c r="CY32" s="625"/>
      <c r="CZ32" s="657">
        <v>0</v>
      </c>
      <c r="DA32" s="658"/>
      <c r="DB32" s="658"/>
      <c r="DC32" s="659"/>
      <c r="DD32" s="632">
        <v>110</v>
      </c>
      <c r="DE32" s="624"/>
      <c r="DF32" s="624"/>
      <c r="DG32" s="624"/>
      <c r="DH32" s="624"/>
      <c r="DI32" s="624"/>
      <c r="DJ32" s="624"/>
      <c r="DK32" s="625"/>
      <c r="DL32" s="632">
        <v>110</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299</v>
      </c>
      <c r="C33" s="621"/>
      <c r="D33" s="621"/>
      <c r="E33" s="621"/>
      <c r="F33" s="621"/>
      <c r="G33" s="621"/>
      <c r="H33" s="621"/>
      <c r="I33" s="621"/>
      <c r="J33" s="621"/>
      <c r="K33" s="621"/>
      <c r="L33" s="621"/>
      <c r="M33" s="621"/>
      <c r="N33" s="621"/>
      <c r="O33" s="621"/>
      <c r="P33" s="621"/>
      <c r="Q33" s="622"/>
      <c r="R33" s="623">
        <v>2953700</v>
      </c>
      <c r="S33" s="624"/>
      <c r="T33" s="624"/>
      <c r="U33" s="624"/>
      <c r="V33" s="624"/>
      <c r="W33" s="624"/>
      <c r="X33" s="624"/>
      <c r="Y33" s="625"/>
      <c r="Z33" s="626">
        <v>9.3000000000000007</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11613738</v>
      </c>
      <c r="CS33" s="655"/>
      <c r="CT33" s="655"/>
      <c r="CU33" s="655"/>
      <c r="CV33" s="655"/>
      <c r="CW33" s="655"/>
      <c r="CX33" s="655"/>
      <c r="CY33" s="656"/>
      <c r="CZ33" s="657">
        <v>38</v>
      </c>
      <c r="DA33" s="658"/>
      <c r="DB33" s="658"/>
      <c r="DC33" s="659"/>
      <c r="DD33" s="632">
        <v>9932000</v>
      </c>
      <c r="DE33" s="655"/>
      <c r="DF33" s="655"/>
      <c r="DG33" s="655"/>
      <c r="DH33" s="655"/>
      <c r="DI33" s="655"/>
      <c r="DJ33" s="655"/>
      <c r="DK33" s="656"/>
      <c r="DL33" s="632">
        <v>7464613</v>
      </c>
      <c r="DM33" s="655"/>
      <c r="DN33" s="655"/>
      <c r="DO33" s="655"/>
      <c r="DP33" s="655"/>
      <c r="DQ33" s="655"/>
      <c r="DR33" s="655"/>
      <c r="DS33" s="655"/>
      <c r="DT33" s="655"/>
      <c r="DU33" s="655"/>
      <c r="DV33" s="656"/>
      <c r="DW33" s="628">
        <v>39.9</v>
      </c>
      <c r="DX33" s="653"/>
      <c r="DY33" s="653"/>
      <c r="DZ33" s="653"/>
      <c r="EA33" s="653"/>
      <c r="EB33" s="653"/>
      <c r="EC33" s="654"/>
    </row>
    <row r="34" spans="2:133" ht="11.25" customHeight="1">
      <c r="B34" s="620" t="s">
        <v>301</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2737829</v>
      </c>
      <c r="CS34" s="624"/>
      <c r="CT34" s="624"/>
      <c r="CU34" s="624"/>
      <c r="CV34" s="624"/>
      <c r="CW34" s="624"/>
      <c r="CX34" s="624"/>
      <c r="CY34" s="625"/>
      <c r="CZ34" s="657">
        <v>9</v>
      </c>
      <c r="DA34" s="658"/>
      <c r="DB34" s="658"/>
      <c r="DC34" s="659"/>
      <c r="DD34" s="632">
        <v>2292301</v>
      </c>
      <c r="DE34" s="624"/>
      <c r="DF34" s="624"/>
      <c r="DG34" s="624"/>
      <c r="DH34" s="624"/>
      <c r="DI34" s="624"/>
      <c r="DJ34" s="624"/>
      <c r="DK34" s="625"/>
      <c r="DL34" s="632">
        <v>2035070</v>
      </c>
      <c r="DM34" s="624"/>
      <c r="DN34" s="624"/>
      <c r="DO34" s="624"/>
      <c r="DP34" s="624"/>
      <c r="DQ34" s="624"/>
      <c r="DR34" s="624"/>
      <c r="DS34" s="624"/>
      <c r="DT34" s="624"/>
      <c r="DU34" s="624"/>
      <c r="DV34" s="625"/>
      <c r="DW34" s="628">
        <v>10.9</v>
      </c>
      <c r="DX34" s="653"/>
      <c r="DY34" s="653"/>
      <c r="DZ34" s="653"/>
      <c r="EA34" s="653"/>
      <c r="EB34" s="653"/>
      <c r="EC34" s="654"/>
    </row>
    <row r="35" spans="2:133" ht="11.25" customHeight="1">
      <c r="B35" s="620" t="s">
        <v>305</v>
      </c>
      <c r="C35" s="621"/>
      <c r="D35" s="621"/>
      <c r="E35" s="621"/>
      <c r="F35" s="621"/>
      <c r="G35" s="621"/>
      <c r="H35" s="621"/>
      <c r="I35" s="621"/>
      <c r="J35" s="621"/>
      <c r="K35" s="621"/>
      <c r="L35" s="621"/>
      <c r="M35" s="621"/>
      <c r="N35" s="621"/>
      <c r="O35" s="621"/>
      <c r="P35" s="621"/>
      <c r="Q35" s="622"/>
      <c r="R35" s="623">
        <v>1074700</v>
      </c>
      <c r="S35" s="624"/>
      <c r="T35" s="624"/>
      <c r="U35" s="624"/>
      <c r="V35" s="624"/>
      <c r="W35" s="624"/>
      <c r="X35" s="624"/>
      <c r="Y35" s="625"/>
      <c r="Z35" s="626">
        <v>3.4</v>
      </c>
      <c r="AA35" s="626"/>
      <c r="AB35" s="626"/>
      <c r="AC35" s="626"/>
      <c r="AD35" s="627" t="s">
        <v>109</v>
      </c>
      <c r="AE35" s="627"/>
      <c r="AF35" s="627"/>
      <c r="AG35" s="627"/>
      <c r="AH35" s="627"/>
      <c r="AI35" s="627"/>
      <c r="AJ35" s="627"/>
      <c r="AK35" s="627"/>
      <c r="AL35" s="628" t="s">
        <v>109</v>
      </c>
      <c r="AM35" s="629"/>
      <c r="AN35" s="629"/>
      <c r="AO35" s="630"/>
      <c r="AP35" s="186"/>
      <c r="AQ35" s="634" t="s">
        <v>306</v>
      </c>
      <c r="AR35" s="635"/>
      <c r="AS35" s="635"/>
      <c r="AT35" s="635"/>
      <c r="AU35" s="635"/>
      <c r="AV35" s="635"/>
      <c r="AW35" s="635"/>
      <c r="AX35" s="635"/>
      <c r="AY35" s="636"/>
      <c r="AZ35" s="612">
        <v>5138548</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323466</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212797</v>
      </c>
      <c r="CS35" s="655"/>
      <c r="CT35" s="655"/>
      <c r="CU35" s="655"/>
      <c r="CV35" s="655"/>
      <c r="CW35" s="655"/>
      <c r="CX35" s="655"/>
      <c r="CY35" s="656"/>
      <c r="CZ35" s="657">
        <v>0.7</v>
      </c>
      <c r="DA35" s="658"/>
      <c r="DB35" s="658"/>
      <c r="DC35" s="659"/>
      <c r="DD35" s="632">
        <v>212797</v>
      </c>
      <c r="DE35" s="655"/>
      <c r="DF35" s="655"/>
      <c r="DG35" s="655"/>
      <c r="DH35" s="655"/>
      <c r="DI35" s="655"/>
      <c r="DJ35" s="655"/>
      <c r="DK35" s="656"/>
      <c r="DL35" s="632">
        <v>212797</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66" t="s">
        <v>309</v>
      </c>
      <c r="C36" s="667"/>
      <c r="D36" s="667"/>
      <c r="E36" s="667"/>
      <c r="F36" s="667"/>
      <c r="G36" s="667"/>
      <c r="H36" s="667"/>
      <c r="I36" s="667"/>
      <c r="J36" s="667"/>
      <c r="K36" s="667"/>
      <c r="L36" s="667"/>
      <c r="M36" s="667"/>
      <c r="N36" s="667"/>
      <c r="O36" s="667"/>
      <c r="P36" s="667"/>
      <c r="Q36" s="668"/>
      <c r="R36" s="695">
        <v>31750778</v>
      </c>
      <c r="S36" s="696"/>
      <c r="T36" s="696"/>
      <c r="U36" s="696"/>
      <c r="V36" s="696"/>
      <c r="W36" s="696"/>
      <c r="X36" s="696"/>
      <c r="Y36" s="697"/>
      <c r="Z36" s="698">
        <v>100</v>
      </c>
      <c r="AA36" s="698"/>
      <c r="AB36" s="698"/>
      <c r="AC36" s="698"/>
      <c r="AD36" s="699">
        <v>17627864</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796670</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-563514</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4131577</v>
      </c>
      <c r="CS36" s="624"/>
      <c r="CT36" s="624"/>
      <c r="CU36" s="624"/>
      <c r="CV36" s="624"/>
      <c r="CW36" s="624"/>
      <c r="CX36" s="624"/>
      <c r="CY36" s="625"/>
      <c r="CZ36" s="657">
        <v>13.5</v>
      </c>
      <c r="DA36" s="658"/>
      <c r="DB36" s="658"/>
      <c r="DC36" s="659"/>
      <c r="DD36" s="632">
        <v>3656582</v>
      </c>
      <c r="DE36" s="624"/>
      <c r="DF36" s="624"/>
      <c r="DG36" s="624"/>
      <c r="DH36" s="624"/>
      <c r="DI36" s="624"/>
      <c r="DJ36" s="624"/>
      <c r="DK36" s="625"/>
      <c r="DL36" s="632">
        <v>2887979</v>
      </c>
      <c r="DM36" s="624"/>
      <c r="DN36" s="624"/>
      <c r="DO36" s="624"/>
      <c r="DP36" s="624"/>
      <c r="DQ36" s="624"/>
      <c r="DR36" s="624"/>
      <c r="DS36" s="624"/>
      <c r="DT36" s="624"/>
      <c r="DU36" s="624"/>
      <c r="DV36" s="625"/>
      <c r="DW36" s="628">
        <v>15.4</v>
      </c>
      <c r="DX36" s="653"/>
      <c r="DY36" s="653"/>
      <c r="DZ36" s="653"/>
      <c r="EA36" s="653"/>
      <c r="EB36" s="653"/>
      <c r="EC36" s="654"/>
    </row>
    <row r="37" spans="2:133" ht="11.25" customHeight="1">
      <c r="AQ37" s="702" t="s">
        <v>313</v>
      </c>
      <c r="AR37" s="703"/>
      <c r="AS37" s="703"/>
      <c r="AT37" s="703"/>
      <c r="AU37" s="703"/>
      <c r="AV37" s="703"/>
      <c r="AW37" s="703"/>
      <c r="AX37" s="703"/>
      <c r="AY37" s="704"/>
      <c r="AZ37" s="623">
        <v>466098</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10559</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1504132</v>
      </c>
      <c r="CS37" s="655"/>
      <c r="CT37" s="655"/>
      <c r="CU37" s="655"/>
      <c r="CV37" s="655"/>
      <c r="CW37" s="655"/>
      <c r="CX37" s="655"/>
      <c r="CY37" s="656"/>
      <c r="CZ37" s="657">
        <v>4.9000000000000004</v>
      </c>
      <c r="DA37" s="658"/>
      <c r="DB37" s="658"/>
      <c r="DC37" s="659"/>
      <c r="DD37" s="632">
        <v>1504108</v>
      </c>
      <c r="DE37" s="655"/>
      <c r="DF37" s="655"/>
      <c r="DG37" s="655"/>
      <c r="DH37" s="655"/>
      <c r="DI37" s="655"/>
      <c r="DJ37" s="655"/>
      <c r="DK37" s="656"/>
      <c r="DL37" s="632">
        <v>1413041</v>
      </c>
      <c r="DM37" s="655"/>
      <c r="DN37" s="655"/>
      <c r="DO37" s="655"/>
      <c r="DP37" s="655"/>
      <c r="DQ37" s="655"/>
      <c r="DR37" s="655"/>
      <c r="DS37" s="655"/>
      <c r="DT37" s="655"/>
      <c r="DU37" s="655"/>
      <c r="DV37" s="656"/>
      <c r="DW37" s="628">
        <v>7.6</v>
      </c>
      <c r="DX37" s="653"/>
      <c r="DY37" s="653"/>
      <c r="DZ37" s="653"/>
      <c r="EA37" s="653"/>
      <c r="EB37" s="653"/>
      <c r="EC37" s="654"/>
    </row>
    <row r="38" spans="2:133" ht="11.25" customHeight="1">
      <c r="AQ38" s="702" t="s">
        <v>316</v>
      </c>
      <c r="AR38" s="703"/>
      <c r="AS38" s="703"/>
      <c r="AT38" s="703"/>
      <c r="AU38" s="703"/>
      <c r="AV38" s="703"/>
      <c r="AW38" s="703"/>
      <c r="AX38" s="703"/>
      <c r="AY38" s="704"/>
      <c r="AZ38" s="623">
        <v>72299</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19313</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3812858</v>
      </c>
      <c r="CS38" s="624"/>
      <c r="CT38" s="624"/>
      <c r="CU38" s="624"/>
      <c r="CV38" s="624"/>
      <c r="CW38" s="624"/>
      <c r="CX38" s="624"/>
      <c r="CY38" s="625"/>
      <c r="CZ38" s="657">
        <v>12.5</v>
      </c>
      <c r="DA38" s="658"/>
      <c r="DB38" s="658"/>
      <c r="DC38" s="659"/>
      <c r="DD38" s="632">
        <v>3240331</v>
      </c>
      <c r="DE38" s="624"/>
      <c r="DF38" s="624"/>
      <c r="DG38" s="624"/>
      <c r="DH38" s="624"/>
      <c r="DI38" s="624"/>
      <c r="DJ38" s="624"/>
      <c r="DK38" s="625"/>
      <c r="DL38" s="632">
        <v>2328767</v>
      </c>
      <c r="DM38" s="624"/>
      <c r="DN38" s="624"/>
      <c r="DO38" s="624"/>
      <c r="DP38" s="624"/>
      <c r="DQ38" s="624"/>
      <c r="DR38" s="624"/>
      <c r="DS38" s="624"/>
      <c r="DT38" s="624"/>
      <c r="DU38" s="624"/>
      <c r="DV38" s="625"/>
      <c r="DW38" s="628">
        <v>12.5</v>
      </c>
      <c r="DX38" s="653"/>
      <c r="DY38" s="653"/>
      <c r="DZ38" s="653"/>
      <c r="EA38" s="653"/>
      <c r="EB38" s="653"/>
      <c r="EC38" s="654"/>
    </row>
    <row r="39" spans="2:133" ht="11.25" customHeight="1">
      <c r="AQ39" s="702" t="s">
        <v>319</v>
      </c>
      <c r="AR39" s="703"/>
      <c r="AS39" s="703"/>
      <c r="AT39" s="703"/>
      <c r="AU39" s="703"/>
      <c r="AV39" s="703"/>
      <c r="AW39" s="703"/>
      <c r="AX39" s="703"/>
      <c r="AY39" s="704"/>
      <c r="AZ39" s="623">
        <v>39344</v>
      </c>
      <c r="BA39" s="624"/>
      <c r="BB39" s="624"/>
      <c r="BC39" s="624"/>
      <c r="BD39" s="655"/>
      <c r="BE39" s="655"/>
      <c r="BF39" s="680"/>
      <c r="BG39" s="708" t="s">
        <v>320</v>
      </c>
      <c r="BH39" s="709"/>
      <c r="BI39" s="709"/>
      <c r="BJ39" s="709"/>
      <c r="BK39" s="709"/>
      <c r="BL39" s="187"/>
      <c r="BM39" s="638" t="s">
        <v>321</v>
      </c>
      <c r="BN39" s="638"/>
      <c r="BO39" s="638"/>
      <c r="BP39" s="638"/>
      <c r="BQ39" s="638"/>
      <c r="BR39" s="638"/>
      <c r="BS39" s="638"/>
      <c r="BT39" s="638"/>
      <c r="BU39" s="639"/>
      <c r="BV39" s="623">
        <v>94</v>
      </c>
      <c r="BW39" s="624"/>
      <c r="BX39" s="624"/>
      <c r="BY39" s="624"/>
      <c r="BZ39" s="624"/>
      <c r="CA39" s="624"/>
      <c r="CB39" s="633"/>
      <c r="CD39" s="637" t="s">
        <v>322</v>
      </c>
      <c r="CE39" s="638"/>
      <c r="CF39" s="638"/>
      <c r="CG39" s="638"/>
      <c r="CH39" s="638"/>
      <c r="CI39" s="638"/>
      <c r="CJ39" s="638"/>
      <c r="CK39" s="638"/>
      <c r="CL39" s="638"/>
      <c r="CM39" s="638"/>
      <c r="CN39" s="638"/>
      <c r="CO39" s="638"/>
      <c r="CP39" s="638"/>
      <c r="CQ39" s="639"/>
      <c r="CR39" s="623">
        <v>591677</v>
      </c>
      <c r="CS39" s="655"/>
      <c r="CT39" s="655"/>
      <c r="CU39" s="655"/>
      <c r="CV39" s="655"/>
      <c r="CW39" s="655"/>
      <c r="CX39" s="655"/>
      <c r="CY39" s="656"/>
      <c r="CZ39" s="657">
        <v>1.9</v>
      </c>
      <c r="DA39" s="658"/>
      <c r="DB39" s="658"/>
      <c r="DC39" s="659"/>
      <c r="DD39" s="632">
        <v>529989</v>
      </c>
      <c r="DE39" s="655"/>
      <c r="DF39" s="655"/>
      <c r="DG39" s="655"/>
      <c r="DH39" s="655"/>
      <c r="DI39" s="655"/>
      <c r="DJ39" s="655"/>
      <c r="DK39" s="656"/>
      <c r="DL39" s="632" t="s">
        <v>323</v>
      </c>
      <c r="DM39" s="655"/>
      <c r="DN39" s="655"/>
      <c r="DO39" s="655"/>
      <c r="DP39" s="655"/>
      <c r="DQ39" s="655"/>
      <c r="DR39" s="655"/>
      <c r="DS39" s="655"/>
      <c r="DT39" s="655"/>
      <c r="DU39" s="655"/>
      <c r="DV39" s="656"/>
      <c r="DW39" s="628" t="s">
        <v>323</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1460244</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126</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127000</v>
      </c>
      <c r="CS40" s="624"/>
      <c r="CT40" s="624"/>
      <c r="CU40" s="624"/>
      <c r="CV40" s="624"/>
      <c r="CW40" s="624"/>
      <c r="CX40" s="624"/>
      <c r="CY40" s="625"/>
      <c r="CZ40" s="657">
        <v>0.4</v>
      </c>
      <c r="DA40" s="658"/>
      <c r="DB40" s="658"/>
      <c r="DC40" s="659"/>
      <c r="DD40" s="632" t="s">
        <v>323</v>
      </c>
      <c r="DE40" s="624"/>
      <c r="DF40" s="624"/>
      <c r="DG40" s="624"/>
      <c r="DH40" s="624"/>
      <c r="DI40" s="624"/>
      <c r="DJ40" s="624"/>
      <c r="DK40" s="625"/>
      <c r="DL40" s="632" t="s">
        <v>323</v>
      </c>
      <c r="DM40" s="624"/>
      <c r="DN40" s="624"/>
      <c r="DO40" s="624"/>
      <c r="DP40" s="624"/>
      <c r="DQ40" s="624"/>
      <c r="DR40" s="624"/>
      <c r="DS40" s="624"/>
      <c r="DT40" s="624"/>
      <c r="DU40" s="624"/>
      <c r="DV40" s="625"/>
      <c r="DW40" s="628" t="s">
        <v>323</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2303893</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331</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4635348</v>
      </c>
      <c r="CS42" s="624"/>
      <c r="CT42" s="624"/>
      <c r="CU42" s="624"/>
      <c r="CV42" s="624"/>
      <c r="CW42" s="624"/>
      <c r="CX42" s="624"/>
      <c r="CY42" s="625"/>
      <c r="CZ42" s="657">
        <v>15.2</v>
      </c>
      <c r="DA42" s="706"/>
      <c r="DB42" s="706"/>
      <c r="DC42" s="707"/>
      <c r="DD42" s="632">
        <v>993355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v>170477</v>
      </c>
      <c r="CS43" s="655"/>
      <c r="CT43" s="655"/>
      <c r="CU43" s="655"/>
      <c r="CV43" s="655"/>
      <c r="CW43" s="655"/>
      <c r="CX43" s="655"/>
      <c r="CY43" s="656"/>
      <c r="CZ43" s="657">
        <v>0.6</v>
      </c>
      <c r="DA43" s="658"/>
      <c r="DB43" s="658"/>
      <c r="DC43" s="659"/>
      <c r="DD43" s="632">
        <v>170477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287</v>
      </c>
      <c r="CE44" s="730"/>
      <c r="CF44" s="620" t="s">
        <v>336</v>
      </c>
      <c r="CG44" s="621"/>
      <c r="CH44" s="621"/>
      <c r="CI44" s="621"/>
      <c r="CJ44" s="621"/>
      <c r="CK44" s="621"/>
      <c r="CL44" s="621"/>
      <c r="CM44" s="621"/>
      <c r="CN44" s="621"/>
      <c r="CO44" s="621"/>
      <c r="CP44" s="621"/>
      <c r="CQ44" s="622"/>
      <c r="CR44" s="623">
        <v>4511412</v>
      </c>
      <c r="CS44" s="624"/>
      <c r="CT44" s="624"/>
      <c r="CU44" s="624"/>
      <c r="CV44" s="624"/>
      <c r="CW44" s="624"/>
      <c r="CX44" s="624"/>
      <c r="CY44" s="625"/>
      <c r="CZ44" s="657">
        <v>14.8</v>
      </c>
      <c r="DA44" s="706"/>
      <c r="DB44" s="706"/>
      <c r="DC44" s="707"/>
      <c r="DD44" s="632">
        <v>875870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1620513</v>
      </c>
      <c r="CS45" s="655"/>
      <c r="CT45" s="655"/>
      <c r="CU45" s="655"/>
      <c r="CV45" s="655"/>
      <c r="CW45" s="655"/>
      <c r="CX45" s="655"/>
      <c r="CY45" s="656"/>
      <c r="CZ45" s="657">
        <v>5.3</v>
      </c>
      <c r="DA45" s="658"/>
      <c r="DB45" s="658"/>
      <c r="DC45" s="659"/>
      <c r="DD45" s="632">
        <v>177605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2722447</v>
      </c>
      <c r="CS46" s="624"/>
      <c r="CT46" s="624"/>
      <c r="CU46" s="624"/>
      <c r="CV46" s="624"/>
      <c r="CW46" s="624"/>
      <c r="CX46" s="624"/>
      <c r="CY46" s="625"/>
      <c r="CZ46" s="657">
        <v>8.9</v>
      </c>
      <c r="DA46" s="706"/>
      <c r="DB46" s="706"/>
      <c r="DC46" s="707"/>
      <c r="DD46" s="632">
        <v>674863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123936</v>
      </c>
      <c r="CS47" s="655"/>
      <c r="CT47" s="655"/>
      <c r="CU47" s="655"/>
      <c r="CV47" s="655"/>
      <c r="CW47" s="655"/>
      <c r="CX47" s="655"/>
      <c r="CY47" s="656"/>
      <c r="CZ47" s="657">
        <v>0.4</v>
      </c>
      <c r="DA47" s="658"/>
      <c r="DB47" s="658"/>
      <c r="DC47" s="659"/>
      <c r="DD47" s="632">
        <v>117485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109</v>
      </c>
      <c r="CS48" s="624"/>
      <c r="CT48" s="624"/>
      <c r="CU48" s="624"/>
      <c r="CV48" s="624"/>
      <c r="CW48" s="624"/>
      <c r="CX48" s="624"/>
      <c r="CY48" s="625"/>
      <c r="CZ48" s="657" t="s">
        <v>109</v>
      </c>
      <c r="DA48" s="706"/>
      <c r="DB48" s="706"/>
      <c r="DC48" s="707"/>
      <c r="DD48" s="632" t="s">
        <v>109</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30548177</v>
      </c>
      <c r="CS49" s="691"/>
      <c r="CT49" s="691"/>
      <c r="CU49" s="691"/>
      <c r="CV49" s="691"/>
      <c r="CW49" s="691"/>
      <c r="CX49" s="691"/>
      <c r="CY49" s="718"/>
      <c r="CZ49" s="719">
        <v>100</v>
      </c>
      <c r="DA49" s="720"/>
      <c r="DB49" s="720"/>
      <c r="DC49" s="721"/>
      <c r="DD49" s="722">
        <v>20299611</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30969</v>
      </c>
      <c r="R7" s="753"/>
      <c r="S7" s="753"/>
      <c r="T7" s="753"/>
      <c r="U7" s="753"/>
      <c r="V7" s="753">
        <v>29793</v>
      </c>
      <c r="W7" s="753"/>
      <c r="X7" s="753"/>
      <c r="Y7" s="753"/>
      <c r="Z7" s="753"/>
      <c r="AA7" s="753">
        <v>1176</v>
      </c>
      <c r="AB7" s="753"/>
      <c r="AC7" s="753"/>
      <c r="AD7" s="753"/>
      <c r="AE7" s="754"/>
      <c r="AF7" s="755">
        <v>1085</v>
      </c>
      <c r="AG7" s="756"/>
      <c r="AH7" s="756"/>
      <c r="AI7" s="756"/>
      <c r="AJ7" s="757"/>
      <c r="AK7" s="792">
        <v>207</v>
      </c>
      <c r="AL7" s="793"/>
      <c r="AM7" s="793"/>
      <c r="AN7" s="793"/>
      <c r="AO7" s="793"/>
      <c r="AP7" s="793">
        <v>30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545</v>
      </c>
      <c r="BT7" s="797"/>
      <c r="BU7" s="797"/>
      <c r="BV7" s="797"/>
      <c r="BW7" s="797"/>
      <c r="BX7" s="797"/>
      <c r="BY7" s="797"/>
      <c r="BZ7" s="797"/>
      <c r="CA7" s="797"/>
      <c r="CB7" s="797"/>
      <c r="CC7" s="797"/>
      <c r="CD7" s="797"/>
      <c r="CE7" s="797"/>
      <c r="CF7" s="797"/>
      <c r="CG7" s="798"/>
      <c r="CH7" s="789">
        <v>2</v>
      </c>
      <c r="CI7" s="790"/>
      <c r="CJ7" s="790"/>
      <c r="CK7" s="790"/>
      <c r="CL7" s="791"/>
      <c r="CM7" s="789">
        <v>46</v>
      </c>
      <c r="CN7" s="790"/>
      <c r="CO7" s="790"/>
      <c r="CP7" s="790"/>
      <c r="CQ7" s="791"/>
      <c r="CR7" s="789">
        <v>30</v>
      </c>
      <c r="CS7" s="790"/>
      <c r="CT7" s="790"/>
      <c r="CU7" s="790"/>
      <c r="CV7" s="791"/>
      <c r="CW7" s="789">
        <v>19</v>
      </c>
      <c r="CX7" s="790"/>
      <c r="CY7" s="790"/>
      <c r="CZ7" s="790"/>
      <c r="DA7" s="791"/>
      <c r="DB7" s="789" t="s">
        <v>543</v>
      </c>
      <c r="DC7" s="790"/>
      <c r="DD7" s="790"/>
      <c r="DE7" s="790"/>
      <c r="DF7" s="791"/>
      <c r="DG7" s="789" t="s">
        <v>543</v>
      </c>
      <c r="DH7" s="790"/>
      <c r="DI7" s="790"/>
      <c r="DJ7" s="790"/>
      <c r="DK7" s="791"/>
      <c r="DL7" s="789" t="s">
        <v>543</v>
      </c>
      <c r="DM7" s="790"/>
      <c r="DN7" s="790"/>
      <c r="DO7" s="790"/>
      <c r="DP7" s="791"/>
      <c r="DQ7" s="789" t="s">
        <v>543</v>
      </c>
      <c r="DR7" s="790"/>
      <c r="DS7" s="790"/>
      <c r="DT7" s="790"/>
      <c r="DU7" s="791"/>
      <c r="DV7" s="770"/>
      <c r="DW7" s="771"/>
      <c r="DX7" s="771"/>
      <c r="DY7" s="771"/>
      <c r="DZ7" s="772"/>
      <c r="EA7" s="205"/>
    </row>
    <row r="8" spans="1:131" s="206" customFormat="1" ht="26.25" customHeight="1">
      <c r="A8" s="212">
        <v>2</v>
      </c>
      <c r="B8" s="773" t="s">
        <v>365</v>
      </c>
      <c r="C8" s="774"/>
      <c r="D8" s="774"/>
      <c r="E8" s="774"/>
      <c r="F8" s="774"/>
      <c r="G8" s="774"/>
      <c r="H8" s="774"/>
      <c r="I8" s="774"/>
      <c r="J8" s="774"/>
      <c r="K8" s="774"/>
      <c r="L8" s="774"/>
      <c r="M8" s="774"/>
      <c r="N8" s="774"/>
      <c r="O8" s="774"/>
      <c r="P8" s="775"/>
      <c r="Q8" s="776">
        <v>782</v>
      </c>
      <c r="R8" s="777"/>
      <c r="S8" s="777"/>
      <c r="T8" s="777"/>
      <c r="U8" s="777"/>
      <c r="V8" s="777">
        <v>756</v>
      </c>
      <c r="W8" s="777"/>
      <c r="X8" s="777"/>
      <c r="Y8" s="777"/>
      <c r="Z8" s="777"/>
      <c r="AA8" s="777">
        <v>26</v>
      </c>
      <c r="AB8" s="777"/>
      <c r="AC8" s="777"/>
      <c r="AD8" s="777"/>
      <c r="AE8" s="778"/>
      <c r="AF8" s="779">
        <v>26</v>
      </c>
      <c r="AG8" s="780"/>
      <c r="AH8" s="780"/>
      <c r="AI8" s="780"/>
      <c r="AJ8" s="781"/>
      <c r="AK8" s="782">
        <v>711</v>
      </c>
      <c r="AL8" s="783"/>
      <c r="AM8" s="783"/>
      <c r="AN8" s="783"/>
      <c r="AO8" s="783"/>
      <c r="AP8" s="783" t="s">
        <v>535</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546</v>
      </c>
      <c r="BT8" s="787"/>
      <c r="BU8" s="787"/>
      <c r="BV8" s="787"/>
      <c r="BW8" s="787"/>
      <c r="BX8" s="787"/>
      <c r="BY8" s="787"/>
      <c r="BZ8" s="787"/>
      <c r="CA8" s="787"/>
      <c r="CB8" s="787"/>
      <c r="CC8" s="787"/>
      <c r="CD8" s="787"/>
      <c r="CE8" s="787"/>
      <c r="CF8" s="787"/>
      <c r="CG8" s="788"/>
      <c r="CH8" s="799">
        <v>1</v>
      </c>
      <c r="CI8" s="800"/>
      <c r="CJ8" s="800"/>
      <c r="CK8" s="800"/>
      <c r="CL8" s="801"/>
      <c r="CM8" s="799">
        <v>0</v>
      </c>
      <c r="CN8" s="800"/>
      <c r="CO8" s="800"/>
      <c r="CP8" s="800"/>
      <c r="CQ8" s="801"/>
      <c r="CR8" s="799">
        <v>10</v>
      </c>
      <c r="CS8" s="800"/>
      <c r="CT8" s="800"/>
      <c r="CU8" s="800"/>
      <c r="CV8" s="801"/>
      <c r="CW8" s="799" t="s">
        <v>543</v>
      </c>
      <c r="CX8" s="800"/>
      <c r="CY8" s="800"/>
      <c r="CZ8" s="800"/>
      <c r="DA8" s="801"/>
      <c r="DB8" s="799" t="s">
        <v>543</v>
      </c>
      <c r="DC8" s="800"/>
      <c r="DD8" s="800"/>
      <c r="DE8" s="800"/>
      <c r="DF8" s="801"/>
      <c r="DG8" s="799" t="s">
        <v>543</v>
      </c>
      <c r="DH8" s="800"/>
      <c r="DI8" s="800"/>
      <c r="DJ8" s="800"/>
      <c r="DK8" s="801"/>
      <c r="DL8" s="799" t="s">
        <v>543</v>
      </c>
      <c r="DM8" s="800"/>
      <c r="DN8" s="800"/>
      <c r="DO8" s="800"/>
      <c r="DP8" s="801"/>
      <c r="DQ8" s="799" t="s">
        <v>543</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366</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367</v>
      </c>
      <c r="B23" s="808" t="s">
        <v>368</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1111</v>
      </c>
      <c r="AG23" s="812"/>
      <c r="AH23" s="812"/>
      <c r="AI23" s="812"/>
      <c r="AJ23" s="815"/>
      <c r="AK23" s="816"/>
      <c r="AL23" s="817"/>
      <c r="AM23" s="817"/>
      <c r="AN23" s="817"/>
      <c r="AO23" s="817"/>
      <c r="AP23" s="812"/>
      <c r="AQ23" s="812"/>
      <c r="AR23" s="812"/>
      <c r="AS23" s="812"/>
      <c r="AT23" s="812"/>
      <c r="AU23" s="818"/>
      <c r="AV23" s="818"/>
      <c r="AW23" s="818"/>
      <c r="AX23" s="818"/>
      <c r="AY23" s="819"/>
      <c r="AZ23" s="827" t="s">
        <v>109</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11273</v>
      </c>
      <c r="R28" s="841"/>
      <c r="S28" s="841"/>
      <c r="T28" s="841"/>
      <c r="U28" s="841"/>
      <c r="V28" s="841">
        <v>10950</v>
      </c>
      <c r="W28" s="841"/>
      <c r="X28" s="841"/>
      <c r="Y28" s="841"/>
      <c r="Z28" s="841"/>
      <c r="AA28" s="841">
        <v>323</v>
      </c>
      <c r="AB28" s="841"/>
      <c r="AC28" s="841"/>
      <c r="AD28" s="841"/>
      <c r="AE28" s="842"/>
      <c r="AF28" s="843">
        <v>323</v>
      </c>
      <c r="AG28" s="841"/>
      <c r="AH28" s="841"/>
      <c r="AI28" s="841"/>
      <c r="AJ28" s="844"/>
      <c r="AK28" s="845">
        <v>1460</v>
      </c>
      <c r="AL28" s="836"/>
      <c r="AM28" s="836"/>
      <c r="AN28" s="836"/>
      <c r="AO28" s="836"/>
      <c r="AP28" s="836" t="s">
        <v>536</v>
      </c>
      <c r="AQ28" s="836"/>
      <c r="AR28" s="836"/>
      <c r="AS28" s="836"/>
      <c r="AT28" s="836"/>
      <c r="AU28" s="836" t="s">
        <v>536</v>
      </c>
      <c r="AV28" s="836"/>
      <c r="AW28" s="836"/>
      <c r="AX28" s="836"/>
      <c r="AY28" s="836"/>
      <c r="AZ28" s="837" t="s">
        <v>536</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7360</v>
      </c>
      <c r="R29" s="777"/>
      <c r="S29" s="777"/>
      <c r="T29" s="777"/>
      <c r="U29" s="777"/>
      <c r="V29" s="777">
        <v>7184</v>
      </c>
      <c r="W29" s="777"/>
      <c r="X29" s="777"/>
      <c r="Y29" s="777"/>
      <c r="Z29" s="777"/>
      <c r="AA29" s="777">
        <v>176</v>
      </c>
      <c r="AB29" s="777"/>
      <c r="AC29" s="777"/>
      <c r="AD29" s="777"/>
      <c r="AE29" s="778"/>
      <c r="AF29" s="779">
        <v>176</v>
      </c>
      <c r="AG29" s="780"/>
      <c r="AH29" s="780"/>
      <c r="AI29" s="780"/>
      <c r="AJ29" s="781"/>
      <c r="AK29" s="848">
        <v>1106</v>
      </c>
      <c r="AL29" s="849"/>
      <c r="AM29" s="849"/>
      <c r="AN29" s="849"/>
      <c r="AO29" s="849"/>
      <c r="AP29" s="849" t="s">
        <v>536</v>
      </c>
      <c r="AQ29" s="849"/>
      <c r="AR29" s="849"/>
      <c r="AS29" s="849"/>
      <c r="AT29" s="849"/>
      <c r="AU29" s="849" t="s">
        <v>536</v>
      </c>
      <c r="AV29" s="849"/>
      <c r="AW29" s="849"/>
      <c r="AX29" s="849"/>
      <c r="AY29" s="849"/>
      <c r="AZ29" s="850" t="s">
        <v>536</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790</v>
      </c>
      <c r="R30" s="777"/>
      <c r="S30" s="777"/>
      <c r="T30" s="777"/>
      <c r="U30" s="777"/>
      <c r="V30" s="777">
        <v>789</v>
      </c>
      <c r="W30" s="777"/>
      <c r="X30" s="777"/>
      <c r="Y30" s="777"/>
      <c r="Z30" s="777"/>
      <c r="AA30" s="777">
        <v>1</v>
      </c>
      <c r="AB30" s="777"/>
      <c r="AC30" s="777"/>
      <c r="AD30" s="777"/>
      <c r="AE30" s="778"/>
      <c r="AF30" s="779">
        <v>1</v>
      </c>
      <c r="AG30" s="780"/>
      <c r="AH30" s="780"/>
      <c r="AI30" s="780"/>
      <c r="AJ30" s="781"/>
      <c r="AK30" s="848">
        <v>271</v>
      </c>
      <c r="AL30" s="849"/>
      <c r="AM30" s="849"/>
      <c r="AN30" s="849"/>
      <c r="AO30" s="849"/>
      <c r="AP30" s="849" t="s">
        <v>536</v>
      </c>
      <c r="AQ30" s="849"/>
      <c r="AR30" s="849"/>
      <c r="AS30" s="849"/>
      <c r="AT30" s="849"/>
      <c r="AU30" s="849" t="s">
        <v>536</v>
      </c>
      <c r="AV30" s="849"/>
      <c r="AW30" s="849"/>
      <c r="AX30" s="849"/>
      <c r="AY30" s="849"/>
      <c r="AZ30" s="850" t="s">
        <v>536</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861</v>
      </c>
      <c r="R31" s="777"/>
      <c r="S31" s="777"/>
      <c r="T31" s="777"/>
      <c r="U31" s="777"/>
      <c r="V31" s="777">
        <v>690</v>
      </c>
      <c r="W31" s="777"/>
      <c r="X31" s="777"/>
      <c r="Y31" s="777"/>
      <c r="Z31" s="777"/>
      <c r="AA31" s="777">
        <v>171</v>
      </c>
      <c r="AB31" s="777"/>
      <c r="AC31" s="777"/>
      <c r="AD31" s="777"/>
      <c r="AE31" s="778"/>
      <c r="AF31" s="779">
        <v>1579</v>
      </c>
      <c r="AG31" s="780"/>
      <c r="AH31" s="780"/>
      <c r="AI31" s="780"/>
      <c r="AJ31" s="781"/>
      <c r="AK31" s="848">
        <v>72</v>
      </c>
      <c r="AL31" s="849"/>
      <c r="AM31" s="849"/>
      <c r="AN31" s="849"/>
      <c r="AO31" s="849"/>
      <c r="AP31" s="849">
        <v>3207</v>
      </c>
      <c r="AQ31" s="849"/>
      <c r="AR31" s="849"/>
      <c r="AS31" s="849"/>
      <c r="AT31" s="849"/>
      <c r="AU31" s="849">
        <v>369</v>
      </c>
      <c r="AV31" s="849"/>
      <c r="AW31" s="849"/>
      <c r="AX31" s="849"/>
      <c r="AY31" s="849"/>
      <c r="AZ31" s="850" t="s">
        <v>537</v>
      </c>
      <c r="BA31" s="850"/>
      <c r="BB31" s="850"/>
      <c r="BC31" s="850"/>
      <c r="BD31" s="850"/>
      <c r="BE31" s="846" t="s">
        <v>383</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384</v>
      </c>
      <c r="C32" s="774"/>
      <c r="D32" s="774"/>
      <c r="E32" s="774"/>
      <c r="F32" s="774"/>
      <c r="G32" s="774"/>
      <c r="H32" s="774"/>
      <c r="I32" s="774"/>
      <c r="J32" s="774"/>
      <c r="K32" s="774"/>
      <c r="L32" s="774"/>
      <c r="M32" s="774"/>
      <c r="N32" s="774"/>
      <c r="O32" s="774"/>
      <c r="P32" s="775"/>
      <c r="Q32" s="776">
        <v>1434</v>
      </c>
      <c r="R32" s="777"/>
      <c r="S32" s="777"/>
      <c r="T32" s="777"/>
      <c r="U32" s="777"/>
      <c r="V32" s="777">
        <v>1432</v>
      </c>
      <c r="W32" s="777"/>
      <c r="X32" s="777"/>
      <c r="Y32" s="777"/>
      <c r="Z32" s="777"/>
      <c r="AA32" s="777">
        <v>2</v>
      </c>
      <c r="AB32" s="777"/>
      <c r="AC32" s="777"/>
      <c r="AD32" s="777"/>
      <c r="AE32" s="778"/>
      <c r="AF32" s="779">
        <v>1447</v>
      </c>
      <c r="AG32" s="780"/>
      <c r="AH32" s="780"/>
      <c r="AI32" s="780"/>
      <c r="AJ32" s="781"/>
      <c r="AK32" s="848">
        <v>442</v>
      </c>
      <c r="AL32" s="849"/>
      <c r="AM32" s="849"/>
      <c r="AN32" s="849"/>
      <c r="AO32" s="849"/>
      <c r="AP32" s="849">
        <v>8209</v>
      </c>
      <c r="AQ32" s="849"/>
      <c r="AR32" s="849"/>
      <c r="AS32" s="849"/>
      <c r="AT32" s="849"/>
      <c r="AU32" s="849">
        <v>5566</v>
      </c>
      <c r="AV32" s="849"/>
      <c r="AW32" s="849"/>
      <c r="AX32" s="849"/>
      <c r="AY32" s="849"/>
      <c r="AZ32" s="850" t="s">
        <v>537</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385</v>
      </c>
      <c r="C33" s="774"/>
      <c r="D33" s="774"/>
      <c r="E33" s="774"/>
      <c r="F33" s="774"/>
      <c r="G33" s="774"/>
      <c r="H33" s="774"/>
      <c r="I33" s="774"/>
      <c r="J33" s="774"/>
      <c r="K33" s="774"/>
      <c r="L33" s="774"/>
      <c r="M33" s="774"/>
      <c r="N33" s="774"/>
      <c r="O33" s="774"/>
      <c r="P33" s="775"/>
      <c r="Q33" s="776">
        <v>439</v>
      </c>
      <c r="R33" s="777"/>
      <c r="S33" s="777"/>
      <c r="T33" s="777"/>
      <c r="U33" s="777"/>
      <c r="V33" s="777">
        <v>424</v>
      </c>
      <c r="W33" s="777"/>
      <c r="X33" s="777"/>
      <c r="Y33" s="777"/>
      <c r="Z33" s="777"/>
      <c r="AA33" s="777">
        <v>15</v>
      </c>
      <c r="AB33" s="777"/>
      <c r="AC33" s="777"/>
      <c r="AD33" s="777"/>
      <c r="AE33" s="778"/>
      <c r="AF33" s="779">
        <v>80</v>
      </c>
      <c r="AG33" s="780"/>
      <c r="AH33" s="780"/>
      <c r="AI33" s="780"/>
      <c r="AJ33" s="781"/>
      <c r="AK33" s="848">
        <v>345</v>
      </c>
      <c r="AL33" s="849"/>
      <c r="AM33" s="849"/>
      <c r="AN33" s="849"/>
      <c r="AO33" s="849"/>
      <c r="AP33" s="849">
        <v>2899</v>
      </c>
      <c r="AQ33" s="849"/>
      <c r="AR33" s="849"/>
      <c r="AS33" s="849"/>
      <c r="AT33" s="849"/>
      <c r="AU33" s="849">
        <v>2591</v>
      </c>
      <c r="AV33" s="849"/>
      <c r="AW33" s="849"/>
      <c r="AX33" s="849"/>
      <c r="AY33" s="849"/>
      <c r="AZ33" s="850" t="s">
        <v>537</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386</v>
      </c>
      <c r="C34" s="774"/>
      <c r="D34" s="774"/>
      <c r="E34" s="774"/>
      <c r="F34" s="774"/>
      <c r="G34" s="774"/>
      <c r="H34" s="774"/>
      <c r="I34" s="774"/>
      <c r="J34" s="774"/>
      <c r="K34" s="774"/>
      <c r="L34" s="774"/>
      <c r="M34" s="774"/>
      <c r="N34" s="774"/>
      <c r="O34" s="774"/>
      <c r="P34" s="775"/>
      <c r="Q34" s="776">
        <v>132</v>
      </c>
      <c r="R34" s="777"/>
      <c r="S34" s="777"/>
      <c r="T34" s="777"/>
      <c r="U34" s="777"/>
      <c r="V34" s="777">
        <v>143</v>
      </c>
      <c r="W34" s="777"/>
      <c r="X34" s="777"/>
      <c r="Y34" s="777"/>
      <c r="Z34" s="777"/>
      <c r="AA34" s="777">
        <v>-11</v>
      </c>
      <c r="AB34" s="777"/>
      <c r="AC34" s="777"/>
      <c r="AD34" s="777"/>
      <c r="AE34" s="778"/>
      <c r="AF34" s="779">
        <v>-11</v>
      </c>
      <c r="AG34" s="780"/>
      <c r="AH34" s="780"/>
      <c r="AI34" s="780"/>
      <c r="AJ34" s="781"/>
      <c r="AK34" s="848">
        <v>43</v>
      </c>
      <c r="AL34" s="849"/>
      <c r="AM34" s="849"/>
      <c r="AN34" s="849"/>
      <c r="AO34" s="849"/>
      <c r="AP34" s="849">
        <v>537</v>
      </c>
      <c r="AQ34" s="849"/>
      <c r="AR34" s="849"/>
      <c r="AS34" s="849"/>
      <c r="AT34" s="849"/>
      <c r="AU34" s="849">
        <v>513</v>
      </c>
      <c r="AV34" s="849"/>
      <c r="AW34" s="849"/>
      <c r="AX34" s="849"/>
      <c r="AY34" s="849"/>
      <c r="AZ34" s="850">
        <v>73.599999999999994</v>
      </c>
      <c r="BA34" s="850"/>
      <c r="BB34" s="850"/>
      <c r="BC34" s="850"/>
      <c r="BD34" s="850"/>
      <c r="BE34" s="846" t="s">
        <v>387</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388</v>
      </c>
      <c r="C35" s="774"/>
      <c r="D35" s="774"/>
      <c r="E35" s="774"/>
      <c r="F35" s="774"/>
      <c r="G35" s="774"/>
      <c r="H35" s="774"/>
      <c r="I35" s="774"/>
      <c r="J35" s="774"/>
      <c r="K35" s="774"/>
      <c r="L35" s="774"/>
      <c r="M35" s="774"/>
      <c r="N35" s="774"/>
      <c r="O35" s="774"/>
      <c r="P35" s="775"/>
      <c r="Q35" s="776">
        <v>27</v>
      </c>
      <c r="R35" s="777"/>
      <c r="S35" s="777"/>
      <c r="T35" s="777"/>
      <c r="U35" s="777"/>
      <c r="V35" s="777">
        <v>26</v>
      </c>
      <c r="W35" s="777"/>
      <c r="X35" s="777"/>
      <c r="Y35" s="777"/>
      <c r="Z35" s="777"/>
      <c r="AA35" s="777">
        <v>1</v>
      </c>
      <c r="AB35" s="777"/>
      <c r="AC35" s="777"/>
      <c r="AD35" s="777"/>
      <c r="AE35" s="778"/>
      <c r="AF35" s="779">
        <v>1</v>
      </c>
      <c r="AG35" s="780"/>
      <c r="AH35" s="780"/>
      <c r="AI35" s="780"/>
      <c r="AJ35" s="781"/>
      <c r="AK35" s="848">
        <v>9</v>
      </c>
      <c r="AL35" s="849"/>
      <c r="AM35" s="849"/>
      <c r="AN35" s="849"/>
      <c r="AO35" s="849"/>
      <c r="AP35" s="849">
        <v>68</v>
      </c>
      <c r="AQ35" s="849"/>
      <c r="AR35" s="849"/>
      <c r="AS35" s="849"/>
      <c r="AT35" s="849"/>
      <c r="AU35" s="849">
        <v>33</v>
      </c>
      <c r="AV35" s="849"/>
      <c r="AW35" s="849"/>
      <c r="AX35" s="849"/>
      <c r="AY35" s="849"/>
      <c r="AZ35" s="850" t="s">
        <v>537</v>
      </c>
      <c r="BA35" s="850"/>
      <c r="BB35" s="850"/>
      <c r="BC35" s="850"/>
      <c r="BD35" s="850"/>
      <c r="BE35" s="846" t="s">
        <v>387</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367</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3597</v>
      </c>
      <c r="AG63" s="860"/>
      <c r="AH63" s="860"/>
      <c r="AI63" s="860"/>
      <c r="AJ63" s="861"/>
      <c r="AK63" s="862"/>
      <c r="AL63" s="857"/>
      <c r="AM63" s="857"/>
      <c r="AN63" s="857"/>
      <c r="AO63" s="857"/>
      <c r="AP63" s="860">
        <v>14920</v>
      </c>
      <c r="AQ63" s="860"/>
      <c r="AR63" s="860"/>
      <c r="AS63" s="860"/>
      <c r="AT63" s="860"/>
      <c r="AU63" s="860">
        <v>9072</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371</v>
      </c>
      <c r="R66" s="736"/>
      <c r="S66" s="736"/>
      <c r="T66" s="736"/>
      <c r="U66" s="737"/>
      <c r="V66" s="735" t="s">
        <v>372</v>
      </c>
      <c r="W66" s="736"/>
      <c r="X66" s="736"/>
      <c r="Y66" s="736"/>
      <c r="Z66" s="737"/>
      <c r="AA66" s="735" t="s">
        <v>373</v>
      </c>
      <c r="AB66" s="736"/>
      <c r="AC66" s="736"/>
      <c r="AD66" s="736"/>
      <c r="AE66" s="737"/>
      <c r="AF66" s="870" t="s">
        <v>374</v>
      </c>
      <c r="AG66" s="831"/>
      <c r="AH66" s="831"/>
      <c r="AI66" s="831"/>
      <c r="AJ66" s="871"/>
      <c r="AK66" s="735" t="s">
        <v>375</v>
      </c>
      <c r="AL66" s="759"/>
      <c r="AM66" s="759"/>
      <c r="AN66" s="759"/>
      <c r="AO66" s="760"/>
      <c r="AP66" s="735" t="s">
        <v>376</v>
      </c>
      <c r="AQ66" s="736"/>
      <c r="AR66" s="736"/>
      <c r="AS66" s="736"/>
      <c r="AT66" s="737"/>
      <c r="AU66" s="735" t="s">
        <v>393</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12246</v>
      </c>
      <c r="R68" s="884"/>
      <c r="S68" s="884"/>
      <c r="T68" s="884"/>
      <c r="U68" s="884"/>
      <c r="V68" s="884">
        <v>10158</v>
      </c>
      <c r="W68" s="884"/>
      <c r="X68" s="884"/>
      <c r="Y68" s="884"/>
      <c r="Z68" s="884"/>
      <c r="AA68" s="884">
        <v>2088</v>
      </c>
      <c r="AB68" s="884"/>
      <c r="AC68" s="884"/>
      <c r="AD68" s="884"/>
      <c r="AE68" s="884"/>
      <c r="AF68" s="884">
        <v>2088</v>
      </c>
      <c r="AG68" s="884"/>
      <c r="AH68" s="884"/>
      <c r="AI68" s="884"/>
      <c r="AJ68" s="884"/>
      <c r="AK68" s="884">
        <v>950</v>
      </c>
      <c r="AL68" s="884"/>
      <c r="AM68" s="884"/>
      <c r="AN68" s="884"/>
      <c r="AO68" s="884"/>
      <c r="AP68" s="884" t="s">
        <v>543</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6311</v>
      </c>
      <c r="R69" s="849"/>
      <c r="S69" s="849"/>
      <c r="T69" s="849"/>
      <c r="U69" s="849"/>
      <c r="V69" s="849">
        <v>6208</v>
      </c>
      <c r="W69" s="849"/>
      <c r="X69" s="849"/>
      <c r="Y69" s="849"/>
      <c r="Z69" s="849"/>
      <c r="AA69" s="849">
        <v>103</v>
      </c>
      <c r="AB69" s="849"/>
      <c r="AC69" s="849"/>
      <c r="AD69" s="849"/>
      <c r="AE69" s="849"/>
      <c r="AF69" s="849">
        <v>2874</v>
      </c>
      <c r="AG69" s="849"/>
      <c r="AH69" s="849"/>
      <c r="AI69" s="849"/>
      <c r="AJ69" s="849"/>
      <c r="AK69" s="849" t="s">
        <v>544</v>
      </c>
      <c r="AL69" s="849"/>
      <c r="AM69" s="849"/>
      <c r="AN69" s="849"/>
      <c r="AO69" s="849"/>
      <c r="AP69" s="849">
        <v>714</v>
      </c>
      <c r="AQ69" s="849"/>
      <c r="AR69" s="849"/>
      <c r="AS69" s="849"/>
      <c r="AT69" s="849"/>
      <c r="AU69" s="849" t="s">
        <v>544</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5774</v>
      </c>
      <c r="R70" s="849"/>
      <c r="S70" s="849"/>
      <c r="T70" s="849"/>
      <c r="U70" s="849"/>
      <c r="V70" s="849">
        <v>5574</v>
      </c>
      <c r="W70" s="849"/>
      <c r="X70" s="849"/>
      <c r="Y70" s="849"/>
      <c r="Z70" s="849"/>
      <c r="AA70" s="849">
        <v>200</v>
      </c>
      <c r="AB70" s="849"/>
      <c r="AC70" s="849"/>
      <c r="AD70" s="849"/>
      <c r="AE70" s="849"/>
      <c r="AF70" s="849">
        <v>175</v>
      </c>
      <c r="AG70" s="849"/>
      <c r="AH70" s="849"/>
      <c r="AI70" s="849"/>
      <c r="AJ70" s="849"/>
      <c r="AK70" s="849">
        <v>95</v>
      </c>
      <c r="AL70" s="849"/>
      <c r="AM70" s="849"/>
      <c r="AN70" s="849"/>
      <c r="AO70" s="849"/>
      <c r="AP70" s="849">
        <v>4153</v>
      </c>
      <c r="AQ70" s="849"/>
      <c r="AR70" s="849"/>
      <c r="AS70" s="849"/>
      <c r="AT70" s="849"/>
      <c r="AU70" s="849" t="s">
        <v>544</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284</v>
      </c>
      <c r="R71" s="849"/>
      <c r="S71" s="849"/>
      <c r="T71" s="849"/>
      <c r="U71" s="849"/>
      <c r="V71" s="849">
        <v>249</v>
      </c>
      <c r="W71" s="849"/>
      <c r="X71" s="849"/>
      <c r="Y71" s="849"/>
      <c r="Z71" s="849"/>
      <c r="AA71" s="849">
        <v>34</v>
      </c>
      <c r="AB71" s="849"/>
      <c r="AC71" s="849"/>
      <c r="AD71" s="849"/>
      <c r="AE71" s="849"/>
      <c r="AF71" s="849">
        <v>34</v>
      </c>
      <c r="AG71" s="849"/>
      <c r="AH71" s="849"/>
      <c r="AI71" s="849"/>
      <c r="AJ71" s="849"/>
      <c r="AK71" s="849" t="s">
        <v>544</v>
      </c>
      <c r="AL71" s="849"/>
      <c r="AM71" s="849"/>
      <c r="AN71" s="849"/>
      <c r="AO71" s="849"/>
      <c r="AP71" s="849" t="s">
        <v>544</v>
      </c>
      <c r="AQ71" s="849"/>
      <c r="AR71" s="849"/>
      <c r="AS71" s="849"/>
      <c r="AT71" s="849"/>
      <c r="AU71" s="849" t="s">
        <v>544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286558</v>
      </c>
      <c r="R72" s="849"/>
      <c r="S72" s="849"/>
      <c r="T72" s="849"/>
      <c r="U72" s="849"/>
      <c r="V72" s="849">
        <v>273159</v>
      </c>
      <c r="W72" s="849"/>
      <c r="X72" s="849"/>
      <c r="Y72" s="849"/>
      <c r="Z72" s="849"/>
      <c r="AA72" s="849">
        <v>13399</v>
      </c>
      <c r="AB72" s="849"/>
      <c r="AC72" s="849"/>
      <c r="AD72" s="849"/>
      <c r="AE72" s="849"/>
      <c r="AF72" s="849">
        <v>13399</v>
      </c>
      <c r="AG72" s="849"/>
      <c r="AH72" s="849"/>
      <c r="AI72" s="849"/>
      <c r="AJ72" s="849"/>
      <c r="AK72" s="849">
        <v>294</v>
      </c>
      <c r="AL72" s="849"/>
      <c r="AM72" s="849"/>
      <c r="AN72" s="849"/>
      <c r="AO72" s="849"/>
      <c r="AP72" s="849" t="s">
        <v>544</v>
      </c>
      <c r="AQ72" s="849"/>
      <c r="AR72" s="849"/>
      <c r="AS72" s="849"/>
      <c r="AT72" s="849"/>
      <c r="AU72" s="849" t="s">
        <v>544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367</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286</v>
      </c>
      <c r="AG109" s="913"/>
      <c r="AH109" s="913"/>
      <c r="AI109" s="913"/>
      <c r="AJ109" s="914"/>
      <c r="AK109" s="912" t="s">
        <v>285</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286</v>
      </c>
      <c r="BW109" s="913"/>
      <c r="BX109" s="913"/>
      <c r="BY109" s="913"/>
      <c r="BZ109" s="914"/>
      <c r="CA109" s="912" t="s">
        <v>285</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286</v>
      </c>
      <c r="DM109" s="913"/>
      <c r="DN109" s="913"/>
      <c r="DO109" s="913"/>
      <c r="DP109" s="914"/>
      <c r="DQ109" s="912" t="s">
        <v>285</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3455004</v>
      </c>
      <c r="AB110" s="920"/>
      <c r="AC110" s="920"/>
      <c r="AD110" s="920"/>
      <c r="AE110" s="921"/>
      <c r="AF110" s="922">
        <v>3461619</v>
      </c>
      <c r="AG110" s="920"/>
      <c r="AH110" s="920"/>
      <c r="AI110" s="920"/>
      <c r="AJ110" s="921"/>
      <c r="AK110" s="922">
        <v>3357720</v>
      </c>
      <c r="AL110" s="920"/>
      <c r="AM110" s="920"/>
      <c r="AN110" s="920"/>
      <c r="AO110" s="921"/>
      <c r="AP110" s="923">
        <v>21.6</v>
      </c>
      <c r="AQ110" s="924"/>
      <c r="AR110" s="924"/>
      <c r="AS110" s="924"/>
      <c r="AT110" s="925"/>
      <c r="AU110" s="926" t="s">
        <v>59</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30272991</v>
      </c>
      <c r="BR110" s="957"/>
      <c r="BS110" s="957"/>
      <c r="BT110" s="957"/>
      <c r="BU110" s="957"/>
      <c r="BV110" s="957">
        <v>30430027</v>
      </c>
      <c r="BW110" s="957"/>
      <c r="BX110" s="957"/>
      <c r="BY110" s="957"/>
      <c r="BZ110" s="957"/>
      <c r="CA110" s="957">
        <v>30335237</v>
      </c>
      <c r="CB110" s="957"/>
      <c r="CC110" s="957"/>
      <c r="CD110" s="957"/>
      <c r="CE110" s="957"/>
      <c r="CF110" s="971">
        <v>194.9</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109</v>
      </c>
      <c r="DH110" s="957"/>
      <c r="DI110" s="957"/>
      <c r="DJ110" s="957"/>
      <c r="DK110" s="957"/>
      <c r="DL110" s="957" t="s">
        <v>109</v>
      </c>
      <c r="DM110" s="957"/>
      <c r="DN110" s="957"/>
      <c r="DO110" s="957"/>
      <c r="DP110" s="957"/>
      <c r="DQ110" s="957" t="s">
        <v>109</v>
      </c>
      <c r="DR110" s="957"/>
      <c r="DS110" s="957"/>
      <c r="DT110" s="957"/>
      <c r="DU110" s="957"/>
      <c r="DV110" s="958" t="s">
        <v>109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77041</v>
      </c>
      <c r="BR111" s="950"/>
      <c r="BS111" s="950"/>
      <c r="BT111" s="950"/>
      <c r="BU111" s="950"/>
      <c r="BV111" s="950">
        <v>45767</v>
      </c>
      <c r="BW111" s="950"/>
      <c r="BX111" s="950"/>
      <c r="BY111" s="950"/>
      <c r="BZ111" s="950"/>
      <c r="CA111" s="950">
        <v>30917</v>
      </c>
      <c r="CB111" s="950"/>
      <c r="CC111" s="950"/>
      <c r="CD111" s="950"/>
      <c r="CE111" s="950"/>
      <c r="CF111" s="944">
        <v>0.2</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109</v>
      </c>
      <c r="DH111" s="950"/>
      <c r="DI111" s="950"/>
      <c r="DJ111" s="950"/>
      <c r="DK111" s="950"/>
      <c r="DL111" s="950" t="s">
        <v>109</v>
      </c>
      <c r="DM111" s="950"/>
      <c r="DN111" s="950"/>
      <c r="DO111" s="950"/>
      <c r="DP111" s="950"/>
      <c r="DQ111" s="950" t="s">
        <v>109</v>
      </c>
      <c r="DR111" s="950"/>
      <c r="DS111" s="950"/>
      <c r="DT111" s="950"/>
      <c r="DU111" s="950"/>
      <c r="DV111" s="951" t="s">
        <v>109</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10865793</v>
      </c>
      <c r="BR112" s="950"/>
      <c r="BS112" s="950"/>
      <c r="BT112" s="950"/>
      <c r="BU112" s="950"/>
      <c r="BV112" s="950">
        <v>9944732</v>
      </c>
      <c r="BW112" s="950"/>
      <c r="BX112" s="950"/>
      <c r="BY112" s="950"/>
      <c r="BZ112" s="950"/>
      <c r="CA112" s="950">
        <v>9072365</v>
      </c>
      <c r="CB112" s="950"/>
      <c r="CC112" s="950"/>
      <c r="CD112" s="950"/>
      <c r="CE112" s="950"/>
      <c r="CF112" s="944">
        <v>58.3</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783650</v>
      </c>
      <c r="AB113" s="964"/>
      <c r="AC113" s="964"/>
      <c r="AD113" s="964"/>
      <c r="AE113" s="965"/>
      <c r="AF113" s="966">
        <v>679702</v>
      </c>
      <c r="AG113" s="964"/>
      <c r="AH113" s="964"/>
      <c r="AI113" s="964"/>
      <c r="AJ113" s="965"/>
      <c r="AK113" s="966">
        <v>632457</v>
      </c>
      <c r="AL113" s="964"/>
      <c r="AM113" s="964"/>
      <c r="AN113" s="964"/>
      <c r="AO113" s="965"/>
      <c r="AP113" s="967">
        <v>4.0999999999999996</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1968152</v>
      </c>
      <c r="BR113" s="950"/>
      <c r="BS113" s="950"/>
      <c r="BT113" s="950"/>
      <c r="BU113" s="950"/>
      <c r="BV113" s="950">
        <v>1912895</v>
      </c>
      <c r="BW113" s="950"/>
      <c r="BX113" s="950"/>
      <c r="BY113" s="950"/>
      <c r="BZ113" s="950"/>
      <c r="CA113" s="950">
        <v>1861295</v>
      </c>
      <c r="CB113" s="950"/>
      <c r="CC113" s="950"/>
      <c r="CD113" s="950"/>
      <c r="CE113" s="950"/>
      <c r="CF113" s="944">
        <v>12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315576</v>
      </c>
      <c r="AB114" s="989"/>
      <c r="AC114" s="989"/>
      <c r="AD114" s="989"/>
      <c r="AE114" s="990"/>
      <c r="AF114" s="991">
        <v>282749</v>
      </c>
      <c r="AG114" s="989"/>
      <c r="AH114" s="989"/>
      <c r="AI114" s="989"/>
      <c r="AJ114" s="990"/>
      <c r="AK114" s="991">
        <v>205621</v>
      </c>
      <c r="AL114" s="989"/>
      <c r="AM114" s="989"/>
      <c r="AN114" s="989"/>
      <c r="AO114" s="990"/>
      <c r="AP114" s="992">
        <v>1.3</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4961518</v>
      </c>
      <c r="BR114" s="950"/>
      <c r="BS114" s="950"/>
      <c r="BT114" s="950"/>
      <c r="BU114" s="950"/>
      <c r="BV114" s="950">
        <v>4137438</v>
      </c>
      <c r="BW114" s="950"/>
      <c r="BX114" s="950"/>
      <c r="BY114" s="950"/>
      <c r="BZ114" s="950"/>
      <c r="CA114" s="950">
        <v>3743275</v>
      </c>
      <c r="CB114" s="950"/>
      <c r="CC114" s="950"/>
      <c r="CD114" s="950"/>
      <c r="CE114" s="950"/>
      <c r="CF114" s="944">
        <v>24.1</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23176</v>
      </c>
      <c r="AB115" s="964"/>
      <c r="AC115" s="964"/>
      <c r="AD115" s="964"/>
      <c r="AE115" s="965"/>
      <c r="AF115" s="966">
        <v>18150</v>
      </c>
      <c r="AG115" s="964"/>
      <c r="AH115" s="964"/>
      <c r="AI115" s="964"/>
      <c r="AJ115" s="965"/>
      <c r="AK115" s="966">
        <v>14199</v>
      </c>
      <c r="AL115" s="964"/>
      <c r="AM115" s="964"/>
      <c r="AN115" s="964"/>
      <c r="AO115" s="965"/>
      <c r="AP115" s="967">
        <v>0.1</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32</v>
      </c>
      <c r="AB116" s="989"/>
      <c r="AC116" s="989"/>
      <c r="AD116" s="989"/>
      <c r="AE116" s="990"/>
      <c r="AF116" s="991">
        <v>52</v>
      </c>
      <c r="AG116" s="989"/>
      <c r="AH116" s="989"/>
      <c r="AI116" s="989"/>
      <c r="AJ116" s="990"/>
      <c r="AK116" s="991">
        <v>110</v>
      </c>
      <c r="AL116" s="989"/>
      <c r="AM116" s="989"/>
      <c r="AN116" s="989"/>
      <c r="AO116" s="990"/>
      <c r="AP116" s="992">
        <v>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169</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4577438</v>
      </c>
      <c r="AB117" s="996"/>
      <c r="AC117" s="996"/>
      <c r="AD117" s="996"/>
      <c r="AE117" s="997"/>
      <c r="AF117" s="995">
        <v>4442272</v>
      </c>
      <c r="AG117" s="996"/>
      <c r="AH117" s="996"/>
      <c r="AI117" s="996"/>
      <c r="AJ117" s="997"/>
      <c r="AK117" s="995">
        <v>4210107</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286</v>
      </c>
      <c r="AG118" s="913"/>
      <c r="AH118" s="913"/>
      <c r="AI118" s="913"/>
      <c r="AJ118" s="914"/>
      <c r="AK118" s="912" t="s">
        <v>285</v>
      </c>
      <c r="AL118" s="913"/>
      <c r="AM118" s="913"/>
      <c r="AN118" s="913"/>
      <c r="AO118" s="914"/>
      <c r="AP118" s="1020" t="s">
        <v>404</v>
      </c>
      <c r="AQ118" s="1021"/>
      <c r="AR118" s="1021"/>
      <c r="AS118" s="1021"/>
      <c r="AT118" s="1022"/>
      <c r="AU118" s="932"/>
      <c r="AV118" s="933"/>
      <c r="AW118" s="933"/>
      <c r="AX118" s="933"/>
      <c r="AY118" s="933"/>
      <c r="AZ118" s="228" t="s">
        <v>169</v>
      </c>
      <c r="BA118" s="228"/>
      <c r="BB118" s="228"/>
      <c r="BC118" s="228"/>
      <c r="BD118" s="228"/>
      <c r="BE118" s="228"/>
      <c r="BF118" s="228"/>
      <c r="BG118" s="228"/>
      <c r="BH118" s="228"/>
      <c r="BI118" s="228"/>
      <c r="BJ118" s="228"/>
      <c r="BK118" s="228"/>
      <c r="BL118" s="228"/>
      <c r="BM118" s="228"/>
      <c r="BN118" s="228"/>
      <c r="BO118" s="1023" t="s">
        <v>432</v>
      </c>
      <c r="BP118" s="1024"/>
      <c r="BQ118" s="1015">
        <v>48145495</v>
      </c>
      <c r="BR118" s="1016"/>
      <c r="BS118" s="1016"/>
      <c r="BT118" s="1016"/>
      <c r="BU118" s="1016"/>
      <c r="BV118" s="1016">
        <v>46470859</v>
      </c>
      <c r="BW118" s="1016"/>
      <c r="BX118" s="1016"/>
      <c r="BY118" s="1016"/>
      <c r="BZ118" s="1016"/>
      <c r="CA118" s="1016">
        <v>45043089</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9081232</v>
      </c>
      <c r="BR119" s="957"/>
      <c r="BS119" s="957"/>
      <c r="BT119" s="957"/>
      <c r="BU119" s="957"/>
      <c r="BV119" s="957">
        <v>9225645</v>
      </c>
      <c r="BW119" s="957"/>
      <c r="BX119" s="957"/>
      <c r="BY119" s="957"/>
      <c r="BZ119" s="957"/>
      <c r="CA119" s="957">
        <v>9576816</v>
      </c>
      <c r="CB119" s="957"/>
      <c r="CC119" s="957"/>
      <c r="CD119" s="957"/>
      <c r="CE119" s="957"/>
      <c r="CF119" s="971">
        <v>61.5</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77041</v>
      </c>
      <c r="DH119" s="1028"/>
      <c r="DI119" s="1028"/>
      <c r="DJ119" s="1028"/>
      <c r="DK119" s="1029"/>
      <c r="DL119" s="1030">
        <v>45767</v>
      </c>
      <c r="DM119" s="1028"/>
      <c r="DN119" s="1028"/>
      <c r="DO119" s="1028"/>
      <c r="DP119" s="1029"/>
      <c r="DQ119" s="1030">
        <v>30917</v>
      </c>
      <c r="DR119" s="1028"/>
      <c r="DS119" s="1028"/>
      <c r="DT119" s="1028"/>
      <c r="DU119" s="1029"/>
      <c r="DV119" s="1031">
        <v>0.2</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3092897</v>
      </c>
      <c r="BR120" s="950"/>
      <c r="BS120" s="950"/>
      <c r="BT120" s="950"/>
      <c r="BU120" s="950"/>
      <c r="BV120" s="950">
        <v>3011187</v>
      </c>
      <c r="BW120" s="950"/>
      <c r="BX120" s="950"/>
      <c r="BY120" s="950"/>
      <c r="BZ120" s="950"/>
      <c r="CA120" s="950">
        <v>5816820</v>
      </c>
      <c r="CB120" s="950"/>
      <c r="CC120" s="950"/>
      <c r="CD120" s="950"/>
      <c r="CE120" s="950"/>
      <c r="CF120" s="944">
        <v>37.4</v>
      </c>
      <c r="CG120" s="945"/>
      <c r="CH120" s="945"/>
      <c r="CI120" s="945"/>
      <c r="CJ120" s="945"/>
      <c r="CK120" s="1043" t="s">
        <v>438</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394524</v>
      </c>
      <c r="DH120" s="957"/>
      <c r="DI120" s="957"/>
      <c r="DJ120" s="957"/>
      <c r="DK120" s="957"/>
      <c r="DL120" s="957">
        <v>454107</v>
      </c>
      <c r="DM120" s="957"/>
      <c r="DN120" s="957"/>
      <c r="DO120" s="957"/>
      <c r="DP120" s="957"/>
      <c r="DQ120" s="957">
        <v>5565811</v>
      </c>
      <c r="DR120" s="957"/>
      <c r="DS120" s="957"/>
      <c r="DT120" s="957"/>
      <c r="DU120" s="957"/>
      <c r="DV120" s="958">
        <v>35.799999999999997</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28688522</v>
      </c>
      <c r="BR121" s="1016"/>
      <c r="BS121" s="1016"/>
      <c r="BT121" s="1016"/>
      <c r="BU121" s="1016"/>
      <c r="BV121" s="1016">
        <v>29106608</v>
      </c>
      <c r="BW121" s="1016"/>
      <c r="BX121" s="1016"/>
      <c r="BY121" s="1016"/>
      <c r="BZ121" s="1016"/>
      <c r="CA121" s="1016">
        <v>28262741</v>
      </c>
      <c r="CB121" s="1016"/>
      <c r="CC121" s="1016"/>
      <c r="CD121" s="1016"/>
      <c r="CE121" s="1016"/>
      <c r="CF121" s="1054">
        <v>181.6</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7136257</v>
      </c>
      <c r="DH121" s="950"/>
      <c r="DI121" s="950"/>
      <c r="DJ121" s="950"/>
      <c r="DK121" s="950"/>
      <c r="DL121" s="950">
        <v>6468356</v>
      </c>
      <c r="DM121" s="950"/>
      <c r="DN121" s="950"/>
      <c r="DO121" s="950"/>
      <c r="DP121" s="950"/>
      <c r="DQ121" s="950">
        <v>2591414</v>
      </c>
      <c r="DR121" s="950"/>
      <c r="DS121" s="950"/>
      <c r="DT121" s="950"/>
      <c r="DU121" s="950"/>
      <c r="DV121" s="951">
        <v>16.7</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169</v>
      </c>
      <c r="BA122" s="228"/>
      <c r="BB122" s="228"/>
      <c r="BC122" s="228"/>
      <c r="BD122" s="228"/>
      <c r="BE122" s="228"/>
      <c r="BF122" s="228"/>
      <c r="BG122" s="228"/>
      <c r="BH122" s="228"/>
      <c r="BI122" s="228"/>
      <c r="BJ122" s="228"/>
      <c r="BK122" s="228"/>
      <c r="BL122" s="228"/>
      <c r="BM122" s="228"/>
      <c r="BN122" s="228"/>
      <c r="BO122" s="1023" t="s">
        <v>441</v>
      </c>
      <c r="BP122" s="1024"/>
      <c r="BQ122" s="1064">
        <v>40862651</v>
      </c>
      <c r="BR122" s="1065"/>
      <c r="BS122" s="1065"/>
      <c r="BT122" s="1065"/>
      <c r="BU122" s="1065"/>
      <c r="BV122" s="1065">
        <v>41343440</v>
      </c>
      <c r="BW122" s="1065"/>
      <c r="BX122" s="1065"/>
      <c r="BY122" s="1065"/>
      <c r="BZ122" s="1065"/>
      <c r="CA122" s="1065">
        <v>43656377</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2792048</v>
      </c>
      <c r="DH122" s="950"/>
      <c r="DI122" s="950"/>
      <c r="DJ122" s="950"/>
      <c r="DK122" s="950"/>
      <c r="DL122" s="950">
        <v>2582382</v>
      </c>
      <c r="DM122" s="950"/>
      <c r="DN122" s="950"/>
      <c r="DO122" s="950"/>
      <c r="DP122" s="950"/>
      <c r="DQ122" s="950">
        <v>513133</v>
      </c>
      <c r="DR122" s="950"/>
      <c r="DS122" s="950"/>
      <c r="DT122" s="950"/>
      <c r="DU122" s="950"/>
      <c r="DV122" s="951">
        <v>3.3</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47</v>
      </c>
      <c r="BR123" s="1057"/>
      <c r="BS123" s="1057"/>
      <c r="BT123" s="1057"/>
      <c r="BU123" s="1057"/>
      <c r="BV123" s="1057">
        <v>33.4</v>
      </c>
      <c r="BW123" s="1057"/>
      <c r="BX123" s="1057"/>
      <c r="BY123" s="1057"/>
      <c r="BZ123" s="1057"/>
      <c r="CA123" s="1057">
        <v>8.9</v>
      </c>
      <c r="CB123" s="1057"/>
      <c r="CC123" s="1057"/>
      <c r="CD123" s="1057"/>
      <c r="CE123" s="1057"/>
      <c r="CF123" s="1058"/>
      <c r="CG123" s="1059"/>
      <c r="CH123" s="1059"/>
      <c r="CI123" s="1059"/>
      <c r="CJ123" s="1060"/>
      <c r="CK123" s="1046"/>
      <c r="CL123" s="1047"/>
      <c r="CM123" s="1047"/>
      <c r="CN123" s="1047"/>
      <c r="CO123" s="1048"/>
      <c r="CP123" s="1037" t="s">
        <v>382</v>
      </c>
      <c r="CQ123" s="1038"/>
      <c r="CR123" s="1038"/>
      <c r="CS123" s="1038"/>
      <c r="CT123" s="1038"/>
      <c r="CU123" s="1038"/>
      <c r="CV123" s="1038"/>
      <c r="CW123" s="1038"/>
      <c r="CX123" s="1038"/>
      <c r="CY123" s="1038"/>
      <c r="CZ123" s="1038"/>
      <c r="DA123" s="1038"/>
      <c r="DB123" s="1038"/>
      <c r="DC123" s="1038"/>
      <c r="DD123" s="1038"/>
      <c r="DE123" s="1038"/>
      <c r="DF123" s="1039"/>
      <c r="DG123" s="988">
        <v>514666</v>
      </c>
      <c r="DH123" s="989"/>
      <c r="DI123" s="989"/>
      <c r="DJ123" s="989"/>
      <c r="DK123" s="990"/>
      <c r="DL123" s="991">
        <v>410323</v>
      </c>
      <c r="DM123" s="989"/>
      <c r="DN123" s="989"/>
      <c r="DO123" s="989"/>
      <c r="DP123" s="990"/>
      <c r="DQ123" s="991">
        <v>368770</v>
      </c>
      <c r="DR123" s="989"/>
      <c r="DS123" s="989"/>
      <c r="DT123" s="989"/>
      <c r="DU123" s="990"/>
      <c r="DV123" s="992">
        <v>2.4</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v>28298</v>
      </c>
      <c r="DH124" s="1028"/>
      <c r="DI124" s="1028"/>
      <c r="DJ124" s="1028"/>
      <c r="DK124" s="1029"/>
      <c r="DL124" s="1030">
        <v>29564</v>
      </c>
      <c r="DM124" s="1028"/>
      <c r="DN124" s="1028"/>
      <c r="DO124" s="1028"/>
      <c r="DP124" s="1029"/>
      <c r="DQ124" s="1030">
        <v>33237</v>
      </c>
      <c r="DR124" s="1028"/>
      <c r="DS124" s="1028"/>
      <c r="DT124" s="1028"/>
      <c r="DU124" s="1029"/>
      <c r="DV124" s="1031">
        <v>0.2</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20037</v>
      </c>
      <c r="AB126" s="989"/>
      <c r="AC126" s="989"/>
      <c r="AD126" s="989"/>
      <c r="AE126" s="990"/>
      <c r="AF126" s="991">
        <v>16100</v>
      </c>
      <c r="AG126" s="989"/>
      <c r="AH126" s="989"/>
      <c r="AI126" s="989"/>
      <c r="AJ126" s="990"/>
      <c r="AK126" s="991">
        <v>13102</v>
      </c>
      <c r="AL126" s="989"/>
      <c r="AM126" s="989"/>
      <c r="AN126" s="989"/>
      <c r="AO126" s="990"/>
      <c r="AP126" s="992">
        <v>0.1</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109</v>
      </c>
      <c r="DH126" s="950"/>
      <c r="DI126" s="950"/>
      <c r="DJ126" s="950"/>
      <c r="DK126" s="950"/>
      <c r="DL126" s="950" t="s">
        <v>109</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3139</v>
      </c>
      <c r="AB127" s="989"/>
      <c r="AC127" s="989"/>
      <c r="AD127" s="989"/>
      <c r="AE127" s="990"/>
      <c r="AF127" s="991">
        <v>2050</v>
      </c>
      <c r="AG127" s="989"/>
      <c r="AH127" s="989"/>
      <c r="AI127" s="989"/>
      <c r="AJ127" s="990"/>
      <c r="AK127" s="991">
        <v>1097</v>
      </c>
      <c r="AL127" s="989"/>
      <c r="AM127" s="989"/>
      <c r="AN127" s="989"/>
      <c r="AO127" s="990"/>
      <c r="AP127" s="992">
        <v>0</v>
      </c>
      <c r="AQ127" s="993"/>
      <c r="AR127" s="993"/>
      <c r="AS127" s="993"/>
      <c r="AT127" s="994"/>
      <c r="AU127" s="233"/>
      <c r="AV127" s="233"/>
      <c r="AW127" s="233"/>
      <c r="AX127" s="916" t="s">
        <v>452</v>
      </c>
      <c r="AY127" s="917"/>
      <c r="AZ127" s="917"/>
      <c r="BA127" s="917"/>
      <c r="BB127" s="917"/>
      <c r="BC127" s="917"/>
      <c r="BD127" s="917"/>
      <c r="BE127" s="918"/>
      <c r="BF127" s="1071" t="s">
        <v>109</v>
      </c>
      <c r="BG127" s="1072"/>
      <c r="BH127" s="1072"/>
      <c r="BI127" s="1072"/>
      <c r="BJ127" s="1072"/>
      <c r="BK127" s="1072"/>
      <c r="BL127" s="1081"/>
      <c r="BM127" s="1071">
        <v>12.57</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109</v>
      </c>
      <c r="DH127" s="1078"/>
      <c r="DI127" s="1078"/>
      <c r="DJ127" s="1078"/>
      <c r="DK127" s="1078"/>
      <c r="DL127" s="1078" t="s">
        <v>109</v>
      </c>
      <c r="DM127" s="1078"/>
      <c r="DN127" s="1078"/>
      <c r="DO127" s="1078"/>
      <c r="DP127" s="1078"/>
      <c r="DQ127" s="1078" t="s">
        <v>109</v>
      </c>
      <c r="DR127" s="1078"/>
      <c r="DS127" s="1078"/>
      <c r="DT127" s="1078"/>
      <c r="DU127" s="1078"/>
      <c r="DV127" s="1079" t="s">
        <v>109</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195192</v>
      </c>
      <c r="AB128" s="1120"/>
      <c r="AC128" s="1120"/>
      <c r="AD128" s="1120"/>
      <c r="AE128" s="1121"/>
      <c r="AF128" s="1122">
        <v>170049</v>
      </c>
      <c r="AG128" s="1120"/>
      <c r="AH128" s="1120"/>
      <c r="AI128" s="1120"/>
      <c r="AJ128" s="1121"/>
      <c r="AK128" s="1122">
        <v>164290</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109</v>
      </c>
      <c r="BG128" s="1097"/>
      <c r="BH128" s="1097"/>
      <c r="BI128" s="1097"/>
      <c r="BJ128" s="1097"/>
      <c r="BK128" s="1097"/>
      <c r="BL128" s="1098"/>
      <c r="BM128" s="1096">
        <v>17.57</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18161484</v>
      </c>
      <c r="AB129" s="989"/>
      <c r="AC129" s="989"/>
      <c r="AD129" s="989"/>
      <c r="AE129" s="990"/>
      <c r="AF129" s="991">
        <v>18145107</v>
      </c>
      <c r="AG129" s="989"/>
      <c r="AH129" s="989"/>
      <c r="AI129" s="989"/>
      <c r="AJ129" s="990"/>
      <c r="AK129" s="991">
        <v>18350685</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9.5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2668074</v>
      </c>
      <c r="AB130" s="989"/>
      <c r="AC130" s="989"/>
      <c r="AD130" s="989"/>
      <c r="AE130" s="990"/>
      <c r="AF130" s="991">
        <v>2811856</v>
      </c>
      <c r="AG130" s="989"/>
      <c r="AH130" s="989"/>
      <c r="AI130" s="989"/>
      <c r="AJ130" s="990"/>
      <c r="AK130" s="991">
        <v>2788898</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8.9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15493410</v>
      </c>
      <c r="AB131" s="1028"/>
      <c r="AC131" s="1028"/>
      <c r="AD131" s="1028"/>
      <c r="AE131" s="1029"/>
      <c r="AF131" s="1030">
        <v>15333251</v>
      </c>
      <c r="AG131" s="1028"/>
      <c r="AH131" s="1028"/>
      <c r="AI131" s="1028"/>
      <c r="AJ131" s="1029"/>
      <c r="AK131" s="1030">
        <v>15561787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11.063878130000001</v>
      </c>
      <c r="AB132" s="1134"/>
      <c r="AC132" s="1134"/>
      <c r="AD132" s="1134"/>
      <c r="AE132" s="1135"/>
      <c r="AF132" s="1136">
        <v>9.5241837490000005</v>
      </c>
      <c r="AG132" s="1134"/>
      <c r="AH132" s="1134"/>
      <c r="AI132" s="1134"/>
      <c r="AJ132" s="1135"/>
      <c r="AK132" s="1136">
        <v>8.0769579999999994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11</v>
      </c>
      <c r="AB133" s="1141"/>
      <c r="AC133" s="1141"/>
      <c r="AD133" s="1141"/>
      <c r="AE133" s="1142"/>
      <c r="AF133" s="1140">
        <v>10</v>
      </c>
      <c r="AG133" s="1141"/>
      <c r="AH133" s="1141"/>
      <c r="AI133" s="1141"/>
      <c r="AJ133" s="1142"/>
      <c r="AK133" s="1140">
        <v>9.5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4459435</v>
      </c>
      <c r="L9" s="264">
        <v>65595</v>
      </c>
      <c r="M9" s="265">
        <v>72299</v>
      </c>
      <c r="N9" s="266">
        <v>-9.3000000000000007</v>
      </c>
    </row>
    <row r="10" spans="1:16">
      <c r="A10" s="248"/>
      <c r="B10" s="244"/>
      <c r="C10" s="244"/>
      <c r="D10" s="244"/>
      <c r="E10" s="244"/>
      <c r="F10" s="244"/>
      <c r="G10" s="1149" t="s">
        <v>474</v>
      </c>
      <c r="H10" s="1150"/>
      <c r="I10" s="1150"/>
      <c r="J10" s="1151"/>
      <c r="K10" s="267">
        <v>39212</v>
      </c>
      <c r="L10" s="268">
        <v>577</v>
      </c>
      <c r="M10" s="269">
        <v>5259</v>
      </c>
      <c r="N10" s="270">
        <v>-89</v>
      </c>
    </row>
    <row r="11" spans="1:16" ht="13.5" customHeight="1">
      <c r="A11" s="248"/>
      <c r="B11" s="244"/>
      <c r="C11" s="244"/>
      <c r="D11" s="244"/>
      <c r="E11" s="244"/>
      <c r="F11" s="244"/>
      <c r="G11" s="1149" t="s">
        <v>475</v>
      </c>
      <c r="H11" s="1150"/>
      <c r="I11" s="1150"/>
      <c r="J11" s="1151"/>
      <c r="K11" s="267">
        <v>763429</v>
      </c>
      <c r="L11" s="268">
        <v>11230</v>
      </c>
      <c r="M11" s="269">
        <v>5513</v>
      </c>
      <c r="N11" s="270">
        <v>103.7</v>
      </c>
    </row>
    <row r="12" spans="1:16" ht="13.5" customHeight="1">
      <c r="A12" s="248"/>
      <c r="B12" s="244"/>
      <c r="C12" s="244"/>
      <c r="D12" s="244"/>
      <c r="E12" s="244"/>
      <c r="F12" s="244"/>
      <c r="G12" s="1149" t="s">
        <v>476</v>
      </c>
      <c r="H12" s="1150"/>
      <c r="I12" s="1150"/>
      <c r="J12" s="1151"/>
      <c r="K12" s="267">
        <v>113072</v>
      </c>
      <c r="L12" s="268">
        <v>1663</v>
      </c>
      <c r="M12" s="269">
        <v>1180</v>
      </c>
      <c r="N12" s="270">
        <v>40.9</v>
      </c>
    </row>
    <row r="13" spans="1:16" ht="13.5" customHeight="1">
      <c r="A13" s="248"/>
      <c r="B13" s="244"/>
      <c r="C13" s="244"/>
      <c r="D13" s="244"/>
      <c r="E13" s="244"/>
      <c r="F13" s="244"/>
      <c r="G13" s="1149" t="s">
        <v>477</v>
      </c>
      <c r="H13" s="1150"/>
      <c r="I13" s="1150"/>
      <c r="J13" s="1151"/>
      <c r="K13" s="267" t="s">
        <v>478</v>
      </c>
      <c r="L13" s="268" t="s">
        <v>478</v>
      </c>
      <c r="M13" s="269">
        <v>2</v>
      </c>
      <c r="N13" s="270" t="s">
        <v>478</v>
      </c>
    </row>
    <row r="14" spans="1:16" ht="13.5" customHeight="1">
      <c r="A14" s="248"/>
      <c r="B14" s="244"/>
      <c r="C14" s="244"/>
      <c r="D14" s="244"/>
      <c r="E14" s="244"/>
      <c r="F14" s="244"/>
      <c r="G14" s="1149" t="s">
        <v>479</v>
      </c>
      <c r="H14" s="1150"/>
      <c r="I14" s="1150"/>
      <c r="J14" s="1151"/>
      <c r="K14" s="267">
        <v>204490</v>
      </c>
      <c r="L14" s="268">
        <v>3008</v>
      </c>
      <c r="M14" s="269">
        <v>3170</v>
      </c>
      <c r="N14" s="270">
        <v>-5.0999999999999996</v>
      </c>
    </row>
    <row r="15" spans="1:16" ht="13.5" customHeight="1">
      <c r="A15" s="248"/>
      <c r="B15" s="244"/>
      <c r="C15" s="244"/>
      <c r="D15" s="244"/>
      <c r="E15" s="244"/>
      <c r="F15" s="244"/>
      <c r="G15" s="1149" t="s">
        <v>480</v>
      </c>
      <c r="H15" s="1150"/>
      <c r="I15" s="1150"/>
      <c r="J15" s="1151"/>
      <c r="K15" s="267">
        <v>170477</v>
      </c>
      <c r="L15" s="268">
        <v>2508</v>
      </c>
      <c r="M15" s="269">
        <v>1822</v>
      </c>
      <c r="N15" s="270">
        <v>37.700000000000003</v>
      </c>
    </row>
    <row r="16" spans="1:16">
      <c r="A16" s="248"/>
      <c r="B16" s="244"/>
      <c r="C16" s="244"/>
      <c r="D16" s="244"/>
      <c r="E16" s="244"/>
      <c r="F16" s="244"/>
      <c r="G16" s="1152" t="s">
        <v>481</v>
      </c>
      <c r="H16" s="1153"/>
      <c r="I16" s="1153"/>
      <c r="J16" s="1154"/>
      <c r="K16" s="268">
        <v>-619244</v>
      </c>
      <c r="L16" s="268">
        <v>-9109</v>
      </c>
      <c r="M16" s="269">
        <v>-7642</v>
      </c>
      <c r="N16" s="270">
        <v>19.2</v>
      </c>
    </row>
    <row r="17" spans="1:16">
      <c r="A17" s="248"/>
      <c r="B17" s="244"/>
      <c r="C17" s="244"/>
      <c r="D17" s="244"/>
      <c r="E17" s="244"/>
      <c r="F17" s="244"/>
      <c r="G17" s="1152" t="s">
        <v>169</v>
      </c>
      <c r="H17" s="1153"/>
      <c r="I17" s="1153"/>
      <c r="J17" s="1154"/>
      <c r="K17" s="268">
        <v>5130871</v>
      </c>
      <c r="L17" s="268">
        <v>75472</v>
      </c>
      <c r="M17" s="269">
        <v>81603</v>
      </c>
      <c r="N17" s="270">
        <v>-7.5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6.55</v>
      </c>
      <c r="L21" s="281">
        <v>7.96</v>
      </c>
      <c r="M21" s="282">
        <v>-1.41</v>
      </c>
      <c r="N21" s="249"/>
      <c r="O21" s="283"/>
      <c r="P21" s="279"/>
    </row>
    <row r="22" spans="1:16" s="284" customFormat="1">
      <c r="A22" s="279"/>
      <c r="B22" s="249"/>
      <c r="C22" s="249"/>
      <c r="D22" s="249"/>
      <c r="E22" s="249"/>
      <c r="F22" s="249"/>
      <c r="G22" s="1144" t="s">
        <v>487</v>
      </c>
      <c r="H22" s="1145"/>
      <c r="I22" s="1145"/>
      <c r="J22" s="1146"/>
      <c r="K22" s="285">
        <v>99.3</v>
      </c>
      <c r="L22" s="286">
        <v>98.3</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3357720</v>
      </c>
      <c r="L32" s="294">
        <v>49390</v>
      </c>
      <c r="M32" s="295">
        <v>50969</v>
      </c>
      <c r="N32" s="296">
        <v>-3.1</v>
      </c>
    </row>
    <row r="33" spans="1:16" ht="13.5" customHeight="1">
      <c r="A33" s="248"/>
      <c r="B33" s="244"/>
      <c r="C33" s="244"/>
      <c r="D33" s="244"/>
      <c r="E33" s="244"/>
      <c r="F33" s="244"/>
      <c r="G33" s="1160" t="s">
        <v>492</v>
      </c>
      <c r="H33" s="1161"/>
      <c r="I33" s="1161"/>
      <c r="J33" s="1162"/>
      <c r="K33" s="294" t="s">
        <v>478</v>
      </c>
      <c r="L33" s="294" t="s">
        <v>478</v>
      </c>
      <c r="M33" s="295" t="s">
        <v>478</v>
      </c>
      <c r="N33" s="296" t="s">
        <v>478</v>
      </c>
    </row>
    <row r="34" spans="1:16" ht="27" customHeight="1">
      <c r="A34" s="248"/>
      <c r="B34" s="244"/>
      <c r="C34" s="244"/>
      <c r="D34" s="244"/>
      <c r="E34" s="244"/>
      <c r="F34" s="244"/>
      <c r="G34" s="1160" t="s">
        <v>493</v>
      </c>
      <c r="H34" s="1161"/>
      <c r="I34" s="1161"/>
      <c r="J34" s="1162"/>
      <c r="K34" s="294" t="s">
        <v>478</v>
      </c>
      <c r="L34" s="294" t="s">
        <v>478</v>
      </c>
      <c r="M34" s="295">
        <v>29</v>
      </c>
      <c r="N34" s="296" t="s">
        <v>478</v>
      </c>
    </row>
    <row r="35" spans="1:16" ht="27" customHeight="1">
      <c r="A35" s="248"/>
      <c r="B35" s="244"/>
      <c r="C35" s="244"/>
      <c r="D35" s="244"/>
      <c r="E35" s="244"/>
      <c r="F35" s="244"/>
      <c r="G35" s="1160" t="s">
        <v>494</v>
      </c>
      <c r="H35" s="1161"/>
      <c r="I35" s="1161"/>
      <c r="J35" s="1162"/>
      <c r="K35" s="294">
        <v>632457</v>
      </c>
      <c r="L35" s="294">
        <v>9303</v>
      </c>
      <c r="M35" s="295">
        <v>14294</v>
      </c>
      <c r="N35" s="296">
        <v>-34.9</v>
      </c>
    </row>
    <row r="36" spans="1:16" ht="27" customHeight="1">
      <c r="A36" s="248"/>
      <c r="B36" s="244"/>
      <c r="C36" s="244"/>
      <c r="D36" s="244"/>
      <c r="E36" s="244"/>
      <c r="F36" s="244"/>
      <c r="G36" s="1160" t="s">
        <v>495</v>
      </c>
      <c r="H36" s="1161"/>
      <c r="I36" s="1161"/>
      <c r="J36" s="1162"/>
      <c r="K36" s="294">
        <v>205621</v>
      </c>
      <c r="L36" s="294">
        <v>3025</v>
      </c>
      <c r="M36" s="295">
        <v>1493</v>
      </c>
      <c r="N36" s="296">
        <v>102.6</v>
      </c>
    </row>
    <row r="37" spans="1:16" ht="13.5" customHeight="1">
      <c r="A37" s="248"/>
      <c r="B37" s="244"/>
      <c r="C37" s="244"/>
      <c r="D37" s="244"/>
      <c r="E37" s="244"/>
      <c r="F37" s="244"/>
      <c r="G37" s="1160" t="s">
        <v>496</v>
      </c>
      <c r="H37" s="1161"/>
      <c r="I37" s="1161"/>
      <c r="J37" s="1162"/>
      <c r="K37" s="294">
        <v>14199</v>
      </c>
      <c r="L37" s="294">
        <v>209</v>
      </c>
      <c r="M37" s="295">
        <v>1584</v>
      </c>
      <c r="N37" s="296">
        <v>-86.8</v>
      </c>
    </row>
    <row r="38" spans="1:16" ht="27" customHeight="1">
      <c r="A38" s="248"/>
      <c r="B38" s="244"/>
      <c r="C38" s="244"/>
      <c r="D38" s="244"/>
      <c r="E38" s="244"/>
      <c r="F38" s="244"/>
      <c r="G38" s="1163" t="s">
        <v>497</v>
      </c>
      <c r="H38" s="1164"/>
      <c r="I38" s="1164"/>
      <c r="J38" s="1165"/>
      <c r="K38" s="297">
        <v>110</v>
      </c>
      <c r="L38" s="297">
        <v>2</v>
      </c>
      <c r="M38" s="298">
        <v>4</v>
      </c>
      <c r="N38" s="299">
        <v>-50</v>
      </c>
      <c r="O38" s="293"/>
    </row>
    <row r="39" spans="1:16">
      <c r="A39" s="248"/>
      <c r="B39" s="244"/>
      <c r="C39" s="244"/>
      <c r="D39" s="244"/>
      <c r="E39" s="244"/>
      <c r="F39" s="244"/>
      <c r="G39" s="1163" t="s">
        <v>498</v>
      </c>
      <c r="H39" s="1164"/>
      <c r="I39" s="1164"/>
      <c r="J39" s="1165"/>
      <c r="K39" s="300">
        <v>-164290</v>
      </c>
      <c r="L39" s="300">
        <v>-2417</v>
      </c>
      <c r="M39" s="301">
        <v>-4432</v>
      </c>
      <c r="N39" s="302">
        <v>-45.5</v>
      </c>
      <c r="O39" s="293"/>
    </row>
    <row r="40" spans="1:16" ht="27" customHeight="1">
      <c r="A40" s="248"/>
      <c r="B40" s="244"/>
      <c r="C40" s="244"/>
      <c r="D40" s="244"/>
      <c r="E40" s="244"/>
      <c r="F40" s="244"/>
      <c r="G40" s="1160" t="s">
        <v>499</v>
      </c>
      <c r="H40" s="1161"/>
      <c r="I40" s="1161"/>
      <c r="J40" s="1162"/>
      <c r="K40" s="300">
        <v>-2788898</v>
      </c>
      <c r="L40" s="300">
        <v>-41023</v>
      </c>
      <c r="M40" s="301">
        <v>-44638</v>
      </c>
      <c r="N40" s="302">
        <v>-8.1</v>
      </c>
      <c r="O40" s="293"/>
    </row>
    <row r="41" spans="1:16">
      <c r="A41" s="248"/>
      <c r="B41" s="244"/>
      <c r="C41" s="244"/>
      <c r="D41" s="244"/>
      <c r="E41" s="244"/>
      <c r="F41" s="244"/>
      <c r="G41" s="1166" t="s">
        <v>280</v>
      </c>
      <c r="H41" s="1167"/>
      <c r="I41" s="1167"/>
      <c r="J41" s="1168"/>
      <c r="K41" s="294">
        <v>1256919</v>
      </c>
      <c r="L41" s="300">
        <v>18488</v>
      </c>
      <c r="M41" s="301">
        <v>19303</v>
      </c>
      <c r="N41" s="302">
        <v>-4.2</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3483271</v>
      </c>
      <c r="J51" s="320">
        <v>50056</v>
      </c>
      <c r="K51" s="321">
        <v>-13.8</v>
      </c>
      <c r="L51" s="322">
        <v>47569</v>
      </c>
      <c r="M51" s="323">
        <v>-28.9</v>
      </c>
      <c r="N51" s="324">
        <v>15.1</v>
      </c>
    </row>
    <row r="52" spans="1:14">
      <c r="A52" s="248"/>
      <c r="B52" s="244"/>
      <c r="C52" s="244"/>
      <c r="D52" s="244"/>
      <c r="E52" s="244"/>
      <c r="F52" s="244"/>
      <c r="G52" s="325"/>
      <c r="H52" s="326" t="s">
        <v>510</v>
      </c>
      <c r="I52" s="327">
        <v>2025033</v>
      </c>
      <c r="J52" s="328">
        <v>29101</v>
      </c>
      <c r="K52" s="329">
        <v>-12</v>
      </c>
      <c r="L52" s="330">
        <v>26255</v>
      </c>
      <c r="M52" s="331">
        <v>-27.7</v>
      </c>
      <c r="N52" s="332">
        <v>15.7</v>
      </c>
    </row>
    <row r="53" spans="1:14">
      <c r="A53" s="248"/>
      <c r="B53" s="244"/>
      <c r="C53" s="244"/>
      <c r="D53" s="244"/>
      <c r="E53" s="244"/>
      <c r="F53" s="244"/>
      <c r="G53" s="310" t="s">
        <v>511</v>
      </c>
      <c r="H53" s="311"/>
      <c r="I53" s="319">
        <v>4041735</v>
      </c>
      <c r="J53" s="320">
        <v>58422</v>
      </c>
      <c r="K53" s="321">
        <v>16.7</v>
      </c>
      <c r="L53" s="322">
        <v>50880</v>
      </c>
      <c r="M53" s="323">
        <v>7</v>
      </c>
      <c r="N53" s="324">
        <v>9.6999999999999993</v>
      </c>
    </row>
    <row r="54" spans="1:14">
      <c r="A54" s="248"/>
      <c r="B54" s="244"/>
      <c r="C54" s="244"/>
      <c r="D54" s="244"/>
      <c r="E54" s="244"/>
      <c r="F54" s="244"/>
      <c r="G54" s="325"/>
      <c r="H54" s="326" t="s">
        <v>510</v>
      </c>
      <c r="I54" s="327">
        <v>1921186</v>
      </c>
      <c r="J54" s="328">
        <v>27770</v>
      </c>
      <c r="K54" s="329">
        <v>-4.5999999999999996</v>
      </c>
      <c r="L54" s="330">
        <v>26879</v>
      </c>
      <c r="M54" s="331">
        <v>2.4</v>
      </c>
      <c r="N54" s="332">
        <v>-7</v>
      </c>
    </row>
    <row r="55" spans="1:14">
      <c r="A55" s="248"/>
      <c r="B55" s="244"/>
      <c r="C55" s="244"/>
      <c r="D55" s="244"/>
      <c r="E55" s="244"/>
      <c r="F55" s="244"/>
      <c r="G55" s="310" t="s">
        <v>512</v>
      </c>
      <c r="H55" s="311"/>
      <c r="I55" s="319">
        <v>5087191</v>
      </c>
      <c r="J55" s="320">
        <v>73459</v>
      </c>
      <c r="K55" s="321">
        <v>25.7</v>
      </c>
      <c r="L55" s="322">
        <v>63956</v>
      </c>
      <c r="M55" s="323">
        <v>25.7</v>
      </c>
      <c r="N55" s="324">
        <v>0</v>
      </c>
    </row>
    <row r="56" spans="1:14">
      <c r="A56" s="248"/>
      <c r="B56" s="244"/>
      <c r="C56" s="244"/>
      <c r="D56" s="244"/>
      <c r="E56" s="244"/>
      <c r="F56" s="244"/>
      <c r="G56" s="325"/>
      <c r="H56" s="326" t="s">
        <v>510</v>
      </c>
      <c r="I56" s="327">
        <v>2616979</v>
      </c>
      <c r="J56" s="328">
        <v>37789</v>
      </c>
      <c r="K56" s="329">
        <v>36.1</v>
      </c>
      <c r="L56" s="330">
        <v>29239</v>
      </c>
      <c r="M56" s="331">
        <v>8.8000000000000007</v>
      </c>
      <c r="N56" s="332">
        <v>27.3</v>
      </c>
    </row>
    <row r="57" spans="1:14">
      <c r="A57" s="248"/>
      <c r="B57" s="244"/>
      <c r="C57" s="244"/>
      <c r="D57" s="244"/>
      <c r="E57" s="244"/>
      <c r="F57" s="244"/>
      <c r="G57" s="310" t="s">
        <v>513</v>
      </c>
      <c r="H57" s="311"/>
      <c r="I57" s="319">
        <v>6129638</v>
      </c>
      <c r="J57" s="320">
        <v>89462</v>
      </c>
      <c r="K57" s="321">
        <v>21.8</v>
      </c>
      <c r="L57" s="322">
        <v>66255</v>
      </c>
      <c r="M57" s="323">
        <v>3.6</v>
      </c>
      <c r="N57" s="324">
        <v>18.2</v>
      </c>
    </row>
    <row r="58" spans="1:14">
      <c r="A58" s="248"/>
      <c r="B58" s="244"/>
      <c r="C58" s="244"/>
      <c r="D58" s="244"/>
      <c r="E58" s="244"/>
      <c r="F58" s="244"/>
      <c r="G58" s="325"/>
      <c r="H58" s="326" t="s">
        <v>510</v>
      </c>
      <c r="I58" s="327">
        <v>3938426</v>
      </c>
      <c r="J58" s="328">
        <v>57481</v>
      </c>
      <c r="K58" s="329">
        <v>52.1</v>
      </c>
      <c r="L58" s="330">
        <v>31822</v>
      </c>
      <c r="M58" s="331">
        <v>8.8000000000000007</v>
      </c>
      <c r="N58" s="332">
        <v>43.3</v>
      </c>
    </row>
    <row r="59" spans="1:14">
      <c r="A59" s="248"/>
      <c r="B59" s="244"/>
      <c r="C59" s="244"/>
      <c r="D59" s="244"/>
      <c r="E59" s="244"/>
      <c r="F59" s="244"/>
      <c r="G59" s="310" t="s">
        <v>514</v>
      </c>
      <c r="H59" s="311"/>
      <c r="I59" s="319">
        <v>4511412</v>
      </c>
      <c r="J59" s="320">
        <v>66360</v>
      </c>
      <c r="K59" s="321">
        <v>-25.8</v>
      </c>
      <c r="L59" s="322">
        <v>92247</v>
      </c>
      <c r="M59" s="323">
        <v>39.200000000000003</v>
      </c>
      <c r="N59" s="324">
        <v>-65</v>
      </c>
    </row>
    <row r="60" spans="1:14">
      <c r="A60" s="248"/>
      <c r="B60" s="244"/>
      <c r="C60" s="244"/>
      <c r="D60" s="244"/>
      <c r="E60" s="244"/>
      <c r="F60" s="244"/>
      <c r="G60" s="325"/>
      <c r="H60" s="326" t="s">
        <v>510</v>
      </c>
      <c r="I60" s="333">
        <v>2722447</v>
      </c>
      <c r="J60" s="328">
        <v>40045</v>
      </c>
      <c r="K60" s="329">
        <v>-30.3</v>
      </c>
      <c r="L60" s="330">
        <v>37204</v>
      </c>
      <c r="M60" s="331">
        <v>16.899999999999999</v>
      </c>
      <c r="N60" s="332">
        <v>-47.2</v>
      </c>
    </row>
    <row r="61" spans="1:14">
      <c r="A61" s="248"/>
      <c r="B61" s="244"/>
      <c r="C61" s="244"/>
      <c r="D61" s="244"/>
      <c r="E61" s="244"/>
      <c r="F61" s="244"/>
      <c r="G61" s="310" t="s">
        <v>515</v>
      </c>
      <c r="H61" s="334"/>
      <c r="I61" s="335">
        <v>4650649</v>
      </c>
      <c r="J61" s="336">
        <v>67552</v>
      </c>
      <c r="K61" s="337">
        <v>4.9000000000000004</v>
      </c>
      <c r="L61" s="338">
        <v>64181</v>
      </c>
      <c r="M61" s="339">
        <v>9.3000000000000007</v>
      </c>
      <c r="N61" s="324">
        <v>-4.4000000000000004</v>
      </c>
    </row>
    <row r="62" spans="1:14">
      <c r="A62" s="248"/>
      <c r="B62" s="244"/>
      <c r="C62" s="244"/>
      <c r="D62" s="244"/>
      <c r="E62" s="244"/>
      <c r="F62" s="244"/>
      <c r="G62" s="325"/>
      <c r="H62" s="326" t="s">
        <v>510</v>
      </c>
      <c r="I62" s="327">
        <v>2644814</v>
      </c>
      <c r="J62" s="328">
        <v>38437</v>
      </c>
      <c r="K62" s="329">
        <v>8.3000000000000007</v>
      </c>
      <c r="L62" s="330">
        <v>30280</v>
      </c>
      <c r="M62" s="331">
        <v>1.8</v>
      </c>
      <c r="N62" s="332">
        <v>6.5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24.58</v>
      </c>
      <c r="G47" s="12">
        <v>28.27</v>
      </c>
      <c r="H47" s="12">
        <v>30.41</v>
      </c>
      <c r="I47" s="12">
        <v>33.9</v>
      </c>
      <c r="J47" s="13">
        <v>35.51</v>
      </c>
    </row>
    <row r="48" spans="2:10" ht="57.75" customHeight="1">
      <c r="B48" s="14"/>
      <c r="C48" s="1171" t="s">
        <v>4</v>
      </c>
      <c r="D48" s="1171"/>
      <c r="E48" s="1172"/>
      <c r="F48" s="15">
        <v>5.8</v>
      </c>
      <c r="G48" s="16">
        <v>5.08</v>
      </c>
      <c r="H48" s="16">
        <v>6.78</v>
      </c>
      <c r="I48" s="16">
        <v>5.98</v>
      </c>
      <c r="J48" s="17">
        <v>6.06</v>
      </c>
    </row>
    <row r="49" spans="2:10" ht="57.75" customHeight="1" thickBot="1">
      <c r="B49" s="18"/>
      <c r="C49" s="1173" t="s">
        <v>5</v>
      </c>
      <c r="D49" s="1173"/>
      <c r="E49" s="1174"/>
      <c r="F49" s="19">
        <v>8.4600000000000009</v>
      </c>
      <c r="G49" s="20">
        <v>2.63</v>
      </c>
      <c r="H49" s="20">
        <v>5.93</v>
      </c>
      <c r="I49" s="20">
        <v>2.66</v>
      </c>
      <c r="J49" s="21">
        <v>2.13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2s-yoshida</cp:lastModifiedBy>
  <cp:lastPrinted>2017-05-25T07:29:37Z</cp:lastPrinted>
  <dcterms:created xsi:type="dcterms:W3CDTF">2017-01-25T04:28:15Z</dcterms:created>
  <dcterms:modified xsi:type="dcterms:W3CDTF">2017-05-25T07:30:27Z</dcterms:modified>
  <cp:category/>
</cp:coreProperties>
</file>