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hare-server\106_本庁_財政課\11財政部門\財政係\照会・通知（一般）\H30年度\30.10.18【県市町村課・依頼】平成28年度財政状況資料集の更新作業について\2018.11.5提出\"/>
    </mc:Choice>
  </mc:AlternateContent>
  <bookViews>
    <workbookView xWindow="240" yWindow="60" windowWidth="14940" windowHeight="7875" tabRatio="874" firstSheet="11"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externalReferences>
    <externalReference r:id="rId17"/>
  </externalReferences>
  <definedNames>
    <definedName name="_xlnm.Print_Area" localSheetId="3">財政比較分析表!$A$1:$DP$97</definedName>
  </definedNames>
  <calcPr calcId="162913"/>
</workbook>
</file>

<file path=xl/calcChain.xml><?xml version="1.0" encoding="utf-8"?>
<calcChain xmlns="http://schemas.openxmlformats.org/spreadsheetml/2006/main">
  <c r="BG34" i="9" l="1"/>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U37" i="9"/>
  <c r="C37" i="9"/>
  <c r="CO36" i="9"/>
  <c r="BE36" i="9"/>
  <c r="C36" i="9"/>
  <c r="BE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l="1"/>
  <c r="AM34" i="9"/>
  <c r="AM35" i="9" s="1"/>
  <c r="AM36" i="9" s="1"/>
  <c r="BE34" i="9" l="1"/>
  <c r="BW34" i="9" s="1"/>
  <c r="BW35" i="9" l="1"/>
  <c r="BW36" i="9" s="1"/>
  <c r="BW37" i="9" s="1"/>
  <c r="BW38" i="9" s="1"/>
  <c r="CO34" i="9" s="1"/>
  <c r="CO35" i="9" s="1"/>
</calcChain>
</file>

<file path=xl/sharedStrings.xml><?xml version="1.0" encoding="utf-8"?>
<sst xmlns="http://schemas.openxmlformats.org/spreadsheetml/2006/main" count="1024" uniqueCount="566">
  <si>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</si>
  <si>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</si>
  <si>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</si>
  <si>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</si>
  <si>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</si>
  <si>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</si>
  <si>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</si>
  <si>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</si>
  <si>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</si>
  <si>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</si>
  <si>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</si>
  <si>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</si>
  <si>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</si>
  <si>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</si>
  <si>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</si>
  <si>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</si>
  <si>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</si>
  <si>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</si>
  <si>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</si>
  <si>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</si>
  <si>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</si>
  <si>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</si>
  <si>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</si>
  <si>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</si>
  <si>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</si>
  <si>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</si>
  <si>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</si>
  <si>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</si>
  <si>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</si>
  <si>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</si>
  <si>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</si>
  <si>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</si>
  <si>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</si>
  <si>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</si>
  <si>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</si>
  <si>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</si>
  <si>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</si>
  <si>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</si>
  <si>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</si>
  <si>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</si>
  <si>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</si>
  <si>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</si>
  <si>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</si>
  <si>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</si>
  <si>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</si>
  <si>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</si>
  <si>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</si>
  <si>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</si>
  <si>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</si>
  <si>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</si>
  <si>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</si>
  <si>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</si>
  <si>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</si>
  <si>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</si>
  <si>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</si>
  <si>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</si>
  <si>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</si>
  <si>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</si>
  <si>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</si>
  <si>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</si>
  <si>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</si>
  <si>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</si>
  <si>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</si>
  <si>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</si>
  <si>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</si>
  <si>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</si>
  <si>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</si>
  <si>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</si>
  <si>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</si>
  <si>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</si>
  <si>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</si>
  <si>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</si>
  <si>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</si>
  <si>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</si>
  <si>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</si>
  <si>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</si>
  <si>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</si>
  <si>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</si>
  <si>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</si>
  <si>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</si>
  <si>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</si>
  <si>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</si>
  <si>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</si>
  <si>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玉名市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</si>
  <si>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</si>
  <si>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</si>
  <si>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</si>
  <si>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</si>
  <si>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</si>
  <si>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</si>
  <si>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</si>
  <si>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</si>
  <si>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</si>
  <si>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</si>
  <si>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</si>
  <si>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</si>
  <si>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</si>
  <si>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</si>
  <si>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</si>
  <si>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</si>
  <si>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</si>
  <si>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</si>
  <si>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</si>
  <si>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</si>
  <si>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</si>
  <si>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</si>
  <si>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</si>
  <si>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</si>
  <si>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</si>
  <si>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</si>
  <si>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</si>
  <si>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</si>
  <si>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</si>
  <si>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</si>
  <si>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</si>
  <si>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</si>
  <si>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</si>
  <si>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</si>
  <si>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</si>
  <si>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</si>
  <si>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</si>
  <si>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</si>
  <si>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</si>
  <si>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</si>
  <si>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</si>
  <si>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</si>
  <si>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</si>
  <si>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</si>
  <si>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</si>
  <si>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</si>
  <si>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</si>
  <si>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</si>
  <si>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</si>
  <si>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</si>
  <si>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</si>
  <si>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</si>
  <si>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</si>
  <si>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</si>
  <si>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</si>
  <si>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</si>
  <si>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</si>
  <si>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</si>
  <si>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</si>
  <si>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</si>
  <si>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</si>
  <si>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</si>
  <si>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</si>
  <si>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</si>
  <si>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</si>
  <si>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</si>
  <si>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</si>
  <si>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</si>
  <si>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</si>
  <si>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</si>
  <si>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</si>
  <si>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</si>
  <si>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</si>
  <si>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</si>
  <si>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</si>
  <si>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</si>
  <si>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</si>
  <si>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</si>
  <si>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</si>
  <si>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</si>
  <si>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</si>
  <si>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</si>
  <si>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</si>
  <si>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</si>
  <si>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</si>
  <si>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</si>
  <si>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</si>
  <si>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</si>
  <si>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</si>
  <si>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</si>
  <si>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</si>
  <si>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</si>
  <si>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</si>
  <si>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</si>
  <si>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</si>
  <si>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</si>
  <si>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</si>
  <si>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</si>
  <si>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</si>
  <si>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</si>
  <si>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</si>
  <si>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</si>
  <si>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</si>
  <si>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</si>
  <si>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</si>
  <si>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</si>
  <si>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</si>
  <si>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</si>
  <si>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</si>
  <si>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</si>
  <si>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</si>
  <si>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</si>
  <si>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</si>
  <si>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熊本県玉名市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</si>
  <si>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</si>
  <si>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</si>
  <si>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</si>
  <si>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</si>
  <si>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</si>
  <si>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</si>
  <si>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</si>
  <si>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</si>
  <si>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</si>
  <si>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</si>
  <si>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</si>
  <si>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</si>
  <si>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</si>
  <si>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</si>
  <si>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</si>
  <si>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</si>
  <si>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</si>
  <si>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</si>
  <si>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</si>
  <si>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</si>
  <si>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</si>
  <si>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</si>
  <si>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</si>
  <si>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</si>
  <si>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</si>
  <si>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</si>
  <si>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</si>
  <si>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</si>
  <si>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</si>
  <si>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</si>
  <si>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</si>
  <si>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</si>
  <si>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</si>
  <si>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</si>
  <si>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</si>
  <si>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</si>
  <si>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</si>
  <si>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</si>
  <si>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</si>
  <si>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</si>
  <si>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</si>
  <si>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</si>
  <si>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</si>
  <si>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</si>
  <si>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</si>
  <si>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</si>
  <si>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</si>
  <si>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</si>
  <si>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</si>
  <si>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</si>
  <si>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</si>
  <si>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</si>
  <si>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</si>
  <si>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</si>
  <si>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</si>
  <si>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</si>
  <si>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</si>
  <si>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</si>
  <si>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</si>
  <si>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</si>
  <si>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</si>
  <si>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</si>
  <si>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</si>
  <si>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</si>
  <si>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</si>
  <si>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</si>
  <si>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</si>
  <si>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</si>
  <si>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</si>
  <si>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</si>
  <si>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</si>
  <si>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</si>
  <si>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</si>
  <si>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</si>
  <si>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</si>
  <si>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</si>
  <si>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</si>
  <si>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</si>
  <si>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</si>
  <si>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</si>
  <si>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</si>
  <si>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</si>
  <si>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</si>
  <si>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</si>
  <si>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</si>
  <si>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</si>
  <si>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</si>
  <si>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</si>
  <si>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</si>
  <si>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</si>
  <si>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</si>
  <si>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</si>
  <si>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</si>
  <si>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</si>
  <si>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</si>
  <si>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</si>
  <si>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</si>
  <si>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</si>
  <si>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</si>
  <si>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</si>
  <si>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</si>
  <si>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</si>
  <si>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</si>
  <si>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</si>
  <si>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</si>
  <si>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</si>
  <si>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</si>
  <si>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</si>
  <si>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</si>
  <si>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</si>
  <si>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</si>
  <si>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</si>
  <si>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</si>
  <si>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</si>
  <si>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</si>
  <si>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</si>
  <si>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</si>
  <si>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</si>
  <si>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</si>
  <si>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</si>
  <si>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</si>
  <si>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</si>
  <si>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</si>
  <si>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</si>
  <si>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</si>
  <si>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</si>
  <si>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</si>
  <si>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</si>
  <si>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</si>
  <si>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</si>
  <si>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</si>
  <si>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</si>
  <si>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</si>
  <si>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</si>
  <si>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</si>
  <si>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</si>
  <si>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</si>
  <si>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</si>
  <si>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</si>
  <si>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</si>
  <si>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</si>
  <si>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</si>
  <si>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</si>
  <si>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</si>
  <si>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</si>
  <si>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</si>
  <si>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</si>
  <si>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</si>
  <si>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熊本県玉名市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</si>
  <si>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</si>
  <si>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</si>
  <si>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</si>
  <si>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</si>
  <si>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</si>
  <si>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</si>
  <si>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</si>
  <si>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</si>
  <si>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</si>
  <si>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</si>
  <si>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</si>
  <si>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</si>
  <si>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</si>
  <si>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</si>
  <si>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</si>
  <si>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</si>
  <si>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</si>
  <si>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</si>
  <si>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</si>
  <si>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</si>
  <si>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九州新幹線渇水等被害対策事業特別会計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</si>
  <si>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</si>
  <si>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</si>
  <si>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</si>
  <si>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</si>
  <si>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</si>
  <si>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</si>
  <si>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</si>
  <si>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</si>
  <si>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</si>
  <si>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</si>
  <si>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</si>
  <si>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</si>
  <si>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</si>
  <si>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玉名市国民健康保険事業特別会計</t>
    <phoneticPr fontId="5"/>
  </si>
  <si>
    <t>玉名市介護保険事業特別会計</t>
    <phoneticPr fontId="5"/>
  </si>
  <si>
    <t>玉名市後期高齢者医療特別会計</t>
    <phoneticPr fontId="5"/>
  </si>
  <si>
    <t>玉名市水道事業会計</t>
    <phoneticPr fontId="5"/>
  </si>
  <si>
    <t>法適用企業</t>
    <phoneticPr fontId="5"/>
  </si>
  <si>
    <t>玉名市公共下水道事業会計</t>
    <phoneticPr fontId="5"/>
  </si>
  <si>
    <t>玉名市農業集落排水事業会計</t>
    <phoneticPr fontId="5"/>
  </si>
  <si>
    <t>玉名市浄化槽整備事業特別会計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</si>
  <si>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</si>
  <si>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</si>
  <si>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</si>
  <si>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</si>
  <si>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</si>
  <si>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</si>
  <si>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</si>
  <si>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</si>
  <si>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</si>
  <si>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</si>
  <si>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</si>
  <si>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</si>
  <si>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</si>
  <si>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</si>
  <si>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</si>
  <si>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</si>
  <si>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</si>
  <si>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</si>
  <si>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</si>
  <si>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</si>
  <si>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</si>
  <si>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</si>
  <si>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</si>
  <si>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</si>
  <si>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</si>
  <si>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</si>
  <si>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</si>
  <si>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</si>
  <si>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</si>
  <si>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</si>
  <si>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</si>
  <si>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</si>
  <si>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</si>
  <si>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</si>
  <si>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</si>
  <si>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</si>
  <si>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</si>
  <si>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</si>
  <si>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</si>
  <si>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</si>
  <si>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</si>
  <si>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</si>
  <si>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</si>
  <si>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</si>
  <si>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</si>
  <si>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</si>
  <si>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</si>
  <si>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</si>
  <si>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</si>
  <si>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</si>
  <si>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</si>
  <si>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</si>
  <si>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</si>
  <si>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</si>
  <si>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</si>
  <si>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</si>
  <si>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</si>
  <si>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</si>
  <si>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</si>
  <si>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</si>
  <si>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</si>
  <si>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</si>
  <si>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</si>
  <si>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</si>
  <si>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</si>
  <si>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</si>
  <si>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</si>
  <si>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</si>
  <si>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</si>
  <si>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</si>
  <si>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</si>
  <si>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</si>
  <si>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</si>
  <si>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</si>
  <si>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</si>
  <si>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</si>
  <si>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</si>
  <si>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</si>
  <si>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</si>
  <si>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</si>
  <si>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</si>
  <si>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</si>
  <si>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</si>
  <si>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</si>
  <si>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</si>
  <si>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</si>
  <si>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</si>
  <si>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</si>
  <si>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</si>
  <si>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</si>
  <si>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</si>
  <si>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</si>
  <si>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</si>
  <si>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</si>
  <si>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</si>
  <si>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</si>
  <si>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</si>
  <si>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</si>
  <si>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</si>
  <si>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</si>
  <si>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</si>
  <si>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</si>
  <si>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</si>
  <si>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</si>
  <si>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</si>
  <si>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</si>
  <si>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</si>
  <si>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</si>
  <si>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</si>
  <si>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</si>
  <si>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</si>
  <si>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</si>
  <si>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</si>
  <si>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</si>
  <si>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</si>
  <si>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</si>
  <si>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</si>
  <si>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</si>
  <si>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</si>
  <si>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</si>
  <si>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</si>
  <si>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</si>
  <si>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</si>
  <si>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</si>
  <si>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</si>
  <si>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</si>
  <si>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</si>
  <si>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</si>
  <si>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</si>
  <si>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</si>
  <si>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</si>
  <si>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</si>
  <si>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</si>
  <si>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</si>
  <si>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</si>
  <si>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</si>
  <si>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</si>
  <si>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1.40</t>
  </si>
  <si>
    <t>玉名市水道事業会計</t>
  </si>
  <si>
    <t>玉名市公共下水道事業会計</t>
  </si>
  <si>
    <t>一般会計</t>
  </si>
  <si>
    <t>玉名市国民健康保険事業特別会計</t>
  </si>
  <si>
    <t>▲ 0.58</t>
  </si>
  <si>
    <t>▲ 0.96</t>
  </si>
  <si>
    <t>玉名市介護保険事業特別会計</t>
  </si>
  <si>
    <t>玉名市農業集落排水事業会計</t>
  </si>
  <si>
    <t>九州新幹線渇水等被害対策事業特別会計</t>
  </si>
  <si>
    <t>玉名市浄化槽整備事業特別会計</t>
  </si>
  <si>
    <t>その他会計（赤字）</t>
  </si>
  <si>
    <t>▲ 0.05</t>
  </si>
  <si>
    <t>その他会計（黒字）</t>
  </si>
  <si>
    <t>熊本県市町村総合事務組合</t>
    <rPh sb="0" eb="3">
      <t>クマモトケン</t>
    </rPh>
    <rPh sb="3" eb="6">
      <t>シチョウソン</t>
    </rPh>
    <rPh sb="6" eb="8">
      <t>ソウゴウ</t>
    </rPh>
    <rPh sb="8" eb="10">
      <t>ジム</t>
    </rPh>
    <rPh sb="10" eb="12">
      <t>クミアイ</t>
    </rPh>
    <phoneticPr fontId="2"/>
  </si>
  <si>
    <t>公立玉名中央病院企業団</t>
    <rPh sb="0" eb="2">
      <t>コウリツ</t>
    </rPh>
    <rPh sb="2" eb="4">
      <t>タマナ</t>
    </rPh>
    <rPh sb="4" eb="6">
      <t>チュウオウ</t>
    </rPh>
    <rPh sb="6" eb="8">
      <t>ビョウイン</t>
    </rPh>
    <rPh sb="8" eb="10">
      <t>キギョウ</t>
    </rPh>
    <rPh sb="10" eb="11">
      <t>ダン</t>
    </rPh>
    <phoneticPr fontId="2"/>
  </si>
  <si>
    <t>有明広域行政事務組合</t>
    <rPh sb="0" eb="2">
      <t>アリアケ</t>
    </rPh>
    <rPh sb="2" eb="4">
      <t>コウイキ</t>
    </rPh>
    <rPh sb="4" eb="6">
      <t>ギョウセイ</t>
    </rPh>
    <rPh sb="6" eb="8">
      <t>ジム</t>
    </rPh>
    <rPh sb="8" eb="10">
      <t>クミアイ</t>
    </rPh>
    <phoneticPr fontId="2"/>
  </si>
  <si>
    <t>熊本県後期高齢者医療広域連合（一般会計）</t>
    <rPh sb="0" eb="3">
      <t>クマモトケン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</si>
  <si>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熊本県後期高齢者医療広域連合（特別会計）</t>
    <rPh sb="0" eb="3">
      <t>クマモトケン</t>
    </rPh>
    <rPh sb="3" eb="5">
      <t>コウキ</t>
    </rPh>
    <rPh sb="5" eb="7">
      <t>コウレイ</t>
    </rPh>
    <rPh sb="7" eb="8">
      <t>シャ</t>
    </rPh>
    <rPh sb="8" eb="10">
      <t>イリョウ</t>
    </rPh>
    <rPh sb="10" eb="12">
      <t>コウイキ</t>
    </rPh>
    <rPh sb="12" eb="14">
      <t>レンゴウ</t>
    </rPh>
    <rPh sb="15" eb="17">
      <t>トクベツ</t>
    </rPh>
    <rPh sb="17" eb="19">
      <t>カイケイ</t>
    </rPh>
    <phoneticPr fontId="2"/>
  </si>
  <si>
    <t>玉名市自治振興公社</t>
    <rPh sb="0" eb="3">
      <t>タマナシ</t>
    </rPh>
    <rPh sb="3" eb="5">
      <t>ジチ</t>
    </rPh>
    <rPh sb="5" eb="7">
      <t>シンコウ</t>
    </rPh>
    <rPh sb="7" eb="9">
      <t>コウシャ</t>
    </rPh>
    <phoneticPr fontId="2"/>
  </si>
  <si>
    <t>有限会社横島町物産振興協会</t>
    <rPh sb="0" eb="2">
      <t>ユウゲン</t>
    </rPh>
    <rPh sb="2" eb="4">
      <t>カイシャ</t>
    </rPh>
    <rPh sb="4" eb="6">
      <t>ヨコシマ</t>
    </rPh>
    <rPh sb="6" eb="7">
      <t>マチ</t>
    </rPh>
    <rPh sb="7" eb="9">
      <t>ブッサン</t>
    </rPh>
    <rPh sb="9" eb="11">
      <t>シンコウ</t>
    </rPh>
    <rPh sb="11" eb="13">
      <t>キョウカイ</t>
    </rPh>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</si>
  <si>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</si>
  <si>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</si>
  <si>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</si>
  <si>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</si>
  <si>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</si>
  <si>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</si>
  <si>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</si>
  <si>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</si>
  <si>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</si>
  <si>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</si>
  <si>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</si>
  <si>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</si>
  <si>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</si>
  <si>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</si>
  <si>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</si>
  <si>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</si>
  <si>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平成28年熊本地震に伴う復旧経費に財政調整基金を取崩したため比率としては伸びる形となった。有形固定資産減価償却率は類似団体より低いものの対前年度比で2.1ポイントの伸びとなった。当市は橋りょうの所有数が県内上位にありその有形固定資産減価償却率は96.7％で、また公民館においても有形固定資産減価償却率は92.3％となっている。
　公共施設等総合管理計画や下位計画である公共施設長期整備計画に基づき、集約化・複合化や除却、予防保全等に努め、公共施設やインフラの適正な維持管理を図っていく。</t>
    <phoneticPr fontId="5"/>
  </si>
  <si>
    <t>有形固定資産減価償却率</t>
    <phoneticPr fontId="5"/>
  </si>
  <si>
    <t>・将来負担比率は類似団体と比較して低い水準になっているが、対前年度比で6.7ポイント上昇した。実質公債費比率は、類似団体と比較してやや高い水準にあるものの近年低下傾向にあり、対前年度比で0.9ポイントの減少となっている。
　将来負担比率の伸びの要因としては、充当可能財源等である財政調整基金を平成28年熊本地震に伴う復旧経費に約880百万円取崩したことなどがある。
　現状の比率としては早期健全化基準以内であるが、今後は市民会館建設事業等の大規模な普通建設事業が予定されており、地方債を発行することで将来負担比率や実質公債費比率が上昇することが想定される。これまで以上に計画的な地方債発行に努め、比率の抑制を図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</si>
</sst>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59"/>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92247</c:v>
                </c:pt>
                <c:pt idx="4">
                  <c:v>67319</c:v>
                </c:pt>
              </c:numCache>
            </c:numRef>
          </c:val>
          <c:smooth val="0"/>
          <c:extLst>
            <c:ext xmlns:c16="http://schemas.microsoft.com/office/drawing/2014/chart" uri="{C3380CC4-5D6E-409C-BE32-E72D297353CC}">
              <c16:uniqueId val="{00000000-5663-4E9F-A73E-8E4AAC8187F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58422</c:v>
                </c:pt>
                <c:pt idx="1">
                  <c:v>73459</c:v>
                </c:pt>
                <c:pt idx="2">
                  <c:v>89462</c:v>
                </c:pt>
                <c:pt idx="3">
                  <c:v>66360</c:v>
                </c:pt>
                <c:pt idx="4">
                  <c:v>98418</c:v>
                </c:pt>
              </c:numCache>
            </c:numRef>
          </c:val>
          <c:smooth val="0"/>
          <c:extLst>
            <c:ext xmlns:c16="http://schemas.microsoft.com/office/drawing/2014/chart" uri="{C3380CC4-5D6E-409C-BE32-E72D297353CC}">
              <c16:uniqueId val="{00000001-5663-4E9F-A73E-8E4AAC8187F3}"/>
            </c:ext>
          </c:extLst>
        </c:ser>
        <c:dLbls>
          <c:showLegendKey val="0"/>
          <c:showVal val="0"/>
          <c:showCatName val="0"/>
          <c:showSerName val="0"/>
          <c:showPercent val="0"/>
          <c:showBubbleSize val="0"/>
        </c:dLbls>
        <c:marker val="1"/>
        <c:smooth val="0"/>
        <c:axId val="112662400"/>
        <c:axId val="112668672"/>
      </c:lineChart>
      <c:catAx>
        <c:axId val="1126624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668672"/>
        <c:crosses val="autoZero"/>
        <c:auto val="1"/>
        <c:lblAlgn val="ctr"/>
        <c:lblOffset val="100"/>
        <c:tickLblSkip val="1"/>
        <c:tickMarkSkip val="1"/>
        <c:noMultiLvlLbl val="0"/>
      </c:catAx>
      <c:valAx>
        <c:axId val="11266867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45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6624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1206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5.08</c:v>
                </c:pt>
                <c:pt idx="1">
                  <c:v>6.78</c:v>
                </c:pt>
                <c:pt idx="2">
                  <c:v>5.98</c:v>
                </c:pt>
                <c:pt idx="3">
                  <c:v>6.06</c:v>
                </c:pt>
                <c:pt idx="4">
                  <c:v>6.41</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28.27</c:v>
                </c:pt>
                <c:pt idx="1">
                  <c:v>30.41</c:v>
                </c:pt>
                <c:pt idx="2">
                  <c:v>33.9</c:v>
                </c:pt>
                <c:pt idx="3">
                  <c:v>35.51</c:v>
                </c:pt>
                <c:pt idx="4">
                  <c:v>34.340000000000003</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6202624"/>
        <c:axId val="1262045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2.63</c:v>
                </c:pt>
                <c:pt idx="1">
                  <c:v>5.93</c:v>
                </c:pt>
                <c:pt idx="2">
                  <c:v>2.66</c:v>
                </c:pt>
                <c:pt idx="3">
                  <c:v>2.13</c:v>
                </c:pt>
                <c:pt idx="4">
                  <c:v>-1.4</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6202624"/>
        <c:axId val="126204544"/>
      </c:lineChart>
      <c:catAx>
        <c:axId val="126202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6204544"/>
        <c:crosses val="autoZero"/>
        <c:auto val="1"/>
        <c:lblAlgn val="ctr"/>
        <c:lblOffset val="100"/>
        <c:tickLblSkip val="1"/>
        <c:tickMarkSkip val="1"/>
        <c:noMultiLvlLbl val="0"/>
      </c:catAx>
      <c:valAx>
        <c:axId val="126204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202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90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0.05</c:v>
                </c:pt>
                <c:pt idx="2">
                  <c:v>#N/A</c:v>
                </c:pt>
                <c:pt idx="3">
                  <c:v>0.1</c:v>
                </c:pt>
                <c:pt idx="4">
                  <c:v>#N/A</c:v>
                </c:pt>
                <c:pt idx="5">
                  <c:v>0.04</c:v>
                </c:pt>
                <c:pt idx="6">
                  <c:v>#N/A</c:v>
                </c:pt>
                <c:pt idx="7">
                  <c:v>0</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0.05</c:v>
                </c:pt>
                <c:pt idx="7">
                  <c:v>#N/A</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玉名市浄化槽整備事業特別会計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c:v>
                </c:pt>
                <c:pt idx="8">
                  <c:v>#N/A</c:v>
                </c:pt>
                <c:pt idx="9">
                  <c:v>0.01</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九州新幹線渇水等被害対策事業特別会計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0.21</c:v>
                </c:pt>
                <c:pt idx="2">
                  <c:v>#N/A</c:v>
                </c:pt>
                <c:pt idx="3">
                  <c:v>0.11</c:v>
                </c:pt>
                <c:pt idx="4">
                  <c:v>#N/A</c:v>
                </c:pt>
                <c:pt idx="5">
                  <c:v>0.24</c:v>
                </c:pt>
                <c:pt idx="6">
                  <c:v>#N/A</c:v>
                </c:pt>
                <c:pt idx="7">
                  <c:v>0.14000000000000001</c:v>
                </c:pt>
                <c:pt idx="8">
                  <c:v>#N/A</c:v>
                </c:pt>
                <c:pt idx="9">
                  <c:v>7.0000000000000007E-2</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玉名市農業集落排水事業会計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0.03</c:v>
                </c:pt>
                <c:pt idx="2">
                  <c:v>#N/A</c:v>
                </c:pt>
                <c:pt idx="3">
                  <c:v>0.45</c:v>
                </c:pt>
                <c:pt idx="4">
                  <c:v>#N/A</c:v>
                </c:pt>
                <c:pt idx="5">
                  <c:v>0.24</c:v>
                </c:pt>
                <c:pt idx="6">
                  <c:v>#N/A</c:v>
                </c:pt>
                <c:pt idx="7">
                  <c:v>0.43</c:v>
                </c:pt>
                <c:pt idx="8">
                  <c:v>#N/A</c:v>
                </c:pt>
                <c:pt idx="9">
                  <c:v>0.74</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玉名市介護保険事業特別会計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0.69</c:v>
                </c:pt>
                <c:pt idx="2">
                  <c:v>#N/A</c:v>
                </c:pt>
                <c:pt idx="3">
                  <c:v>0.61</c:v>
                </c:pt>
                <c:pt idx="4">
                  <c:v>#N/A</c:v>
                </c:pt>
                <c:pt idx="5">
                  <c:v>0.42</c:v>
                </c:pt>
                <c:pt idx="6">
                  <c:v>#N/A</c:v>
                </c:pt>
                <c:pt idx="7">
                  <c:v>0.96</c:v>
                </c:pt>
                <c:pt idx="8">
                  <c:v>#N/A</c:v>
                </c:pt>
                <c:pt idx="9">
                  <c:v>1.57</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玉名市国民健康保険事業特別会計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0.88</c:v>
                </c:pt>
                <c:pt idx="2">
                  <c:v>0.57999999999999996</c:v>
                </c:pt>
                <c:pt idx="3">
                  <c:v>#N/A</c:v>
                </c:pt>
                <c:pt idx="4">
                  <c:v>0.96</c:v>
                </c:pt>
                <c:pt idx="5">
                  <c:v>#N/A</c:v>
                </c:pt>
                <c:pt idx="6">
                  <c:v>#N/A</c:v>
                </c:pt>
                <c:pt idx="7">
                  <c:v>1.76</c:v>
                </c:pt>
                <c:pt idx="8">
                  <c:v>#N/A</c:v>
                </c:pt>
                <c:pt idx="9">
                  <c:v>3.46</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4.8600000000000003</c:v>
                </c:pt>
                <c:pt idx="2">
                  <c:v>#N/A</c:v>
                </c:pt>
                <c:pt idx="3">
                  <c:v>6.66</c:v>
                </c:pt>
                <c:pt idx="4">
                  <c:v>#N/A</c:v>
                </c:pt>
                <c:pt idx="5">
                  <c:v>5.73</c:v>
                </c:pt>
                <c:pt idx="6">
                  <c:v>#N/A</c:v>
                </c:pt>
                <c:pt idx="7">
                  <c:v>5.91</c:v>
                </c:pt>
                <c:pt idx="8">
                  <c:v>#N/A</c:v>
                </c:pt>
                <c:pt idx="9">
                  <c:v>6.33</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玉名市公共下水道事業会計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6.66</c:v>
                </c:pt>
                <c:pt idx="2">
                  <c:v>#N/A</c:v>
                </c:pt>
                <c:pt idx="3">
                  <c:v>7.59</c:v>
                </c:pt>
                <c:pt idx="4">
                  <c:v>#N/A</c:v>
                </c:pt>
                <c:pt idx="5">
                  <c:v>8.07</c:v>
                </c:pt>
                <c:pt idx="6">
                  <c:v>#N/A</c:v>
                </c:pt>
                <c:pt idx="7">
                  <c:v>7.88</c:v>
                </c:pt>
                <c:pt idx="8">
                  <c:v>#N/A</c:v>
                </c:pt>
                <c:pt idx="9">
                  <c:v>8.07</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玉名市水道事業会計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7.86</c:v>
                </c:pt>
                <c:pt idx="2">
                  <c:v>#N/A</c:v>
                </c:pt>
                <c:pt idx="3">
                  <c:v>8.39</c:v>
                </c:pt>
                <c:pt idx="4">
                  <c:v>#N/A</c:v>
                </c:pt>
                <c:pt idx="5">
                  <c:v>8.26</c:v>
                </c:pt>
                <c:pt idx="6">
                  <c:v>#N/A</c:v>
                </c:pt>
                <c:pt idx="7">
                  <c:v>8.6</c:v>
                </c:pt>
                <c:pt idx="8">
                  <c:v>#N/A</c:v>
                </c:pt>
                <c:pt idx="9">
                  <c:v>8.67</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410752"/>
        <c:axId val="2412544"/>
      </c:barChart>
      <c:catAx>
        <c:axId val="2410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12544"/>
        <c:crosses val="autoZero"/>
        <c:auto val="1"/>
        <c:lblAlgn val="ctr"/>
        <c:lblOffset val="100"/>
        <c:tickLblSkip val="1"/>
        <c:tickMarkSkip val="1"/>
        <c:noMultiLvlLbl val="0"/>
      </c:catAx>
      <c:valAx>
        <c:axId val="2412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107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8965E-2"/>
          <c:y val="8.7976539589442848E-2"/>
          <c:w val="0.90356317136843922"/>
          <c:h val="0.639296187683288"/>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2767</c:v>
                </c:pt>
                <c:pt idx="5">
                  <c:v>3025</c:v>
                </c:pt>
                <c:pt idx="8">
                  <c:v>3125</c:v>
                </c:pt>
                <c:pt idx="11">
                  <c:v>2952</c:v>
                </c:pt>
                <c:pt idx="14">
                  <c:v>2955</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29</c:v>
                </c:pt>
                <c:pt idx="3">
                  <c:v>23</c:v>
                </c:pt>
                <c:pt idx="6">
                  <c:v>18</c:v>
                </c:pt>
                <c:pt idx="9">
                  <c:v>14</c:v>
                </c:pt>
                <c:pt idx="12">
                  <c:v>12</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341</c:v>
                </c:pt>
                <c:pt idx="3">
                  <c:v>316</c:v>
                </c:pt>
                <c:pt idx="6">
                  <c:v>283</c:v>
                </c:pt>
                <c:pt idx="9">
                  <c:v>206</c:v>
                </c:pt>
                <c:pt idx="12">
                  <c:v>240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755</c:v>
                </c:pt>
                <c:pt idx="3">
                  <c:v>784</c:v>
                </c:pt>
                <c:pt idx="6">
                  <c:v>680</c:v>
                </c:pt>
                <c:pt idx="9">
                  <c:v>632</c:v>
                </c:pt>
                <c:pt idx="12">
                  <c:v>658</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3397</c:v>
                </c:pt>
                <c:pt idx="3">
                  <c:v>3455</c:v>
                </c:pt>
                <c:pt idx="6">
                  <c:v>3462</c:v>
                </c:pt>
                <c:pt idx="9">
                  <c:v>3358</c:v>
                </c:pt>
                <c:pt idx="12">
                  <c:v>3308</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2281472"/>
        <c:axId val="1122959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1755</c:v>
                </c:pt>
                <c:pt idx="2">
                  <c:v>#N/A</c:v>
                </c:pt>
                <c:pt idx="3">
                  <c:v>#N/A</c:v>
                </c:pt>
                <c:pt idx="4">
                  <c:v>1553</c:v>
                </c:pt>
                <c:pt idx="5">
                  <c:v>#N/A</c:v>
                </c:pt>
                <c:pt idx="6">
                  <c:v>#N/A</c:v>
                </c:pt>
                <c:pt idx="7">
                  <c:v>1318</c:v>
                </c:pt>
                <c:pt idx="8">
                  <c:v>#N/A</c:v>
                </c:pt>
                <c:pt idx="9">
                  <c:v>#N/A</c:v>
                </c:pt>
                <c:pt idx="10">
                  <c:v>1258</c:v>
                </c:pt>
                <c:pt idx="11">
                  <c:v>#N/A</c:v>
                </c:pt>
                <c:pt idx="12">
                  <c:v>#N/A</c:v>
                </c:pt>
                <c:pt idx="13">
                  <c:v>1263</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2281472"/>
        <c:axId val="112295936"/>
      </c:lineChart>
      <c:catAx>
        <c:axId val="112281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295936"/>
        <c:crosses val="autoZero"/>
        <c:auto val="1"/>
        <c:lblAlgn val="ctr"/>
        <c:lblOffset val="100"/>
        <c:tickLblSkip val="1"/>
        <c:tickMarkSkip val="1"/>
        <c:noMultiLvlLbl val="0"/>
      </c:catAx>
      <c:valAx>
        <c:axId val="112295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281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90029"/>
          <c:h val="0.589182127738550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28493</c:v>
                </c:pt>
                <c:pt idx="5">
                  <c:v>28689</c:v>
                </c:pt>
                <c:pt idx="8">
                  <c:v>29107</c:v>
                </c:pt>
                <c:pt idx="11">
                  <c:v>28263</c:v>
                </c:pt>
                <c:pt idx="14">
                  <c:v>29867</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3688</c:v>
                </c:pt>
                <c:pt idx="5">
                  <c:v>3093</c:v>
                </c:pt>
                <c:pt idx="8">
                  <c:v>3011</c:v>
                </c:pt>
                <c:pt idx="11">
                  <c:v>5817</c:v>
                </c:pt>
                <c:pt idx="14">
                  <c:v>1524</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8153</c:v>
                </c:pt>
                <c:pt idx="5">
                  <c:v>9081</c:v>
                </c:pt>
                <c:pt idx="8">
                  <c:v>9226</c:v>
                </c:pt>
                <c:pt idx="11">
                  <c:v>9577</c:v>
                </c:pt>
                <c:pt idx="14">
                  <c:v>9284</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4872</c:v>
                </c:pt>
                <c:pt idx="3">
                  <c:v>4962</c:v>
                </c:pt>
                <c:pt idx="6">
                  <c:v>4137</c:v>
                </c:pt>
                <c:pt idx="9">
                  <c:v>3743</c:v>
                </c:pt>
                <c:pt idx="12">
                  <c:v>2286</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1875</c:v>
                </c:pt>
                <c:pt idx="3">
                  <c:v>1968</c:v>
                </c:pt>
                <c:pt idx="6">
                  <c:v>1913</c:v>
                </c:pt>
                <c:pt idx="9">
                  <c:v>1861</c:v>
                </c:pt>
                <c:pt idx="12">
                  <c:v>1982</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10978</c:v>
                </c:pt>
                <c:pt idx="3">
                  <c:v>10866</c:v>
                </c:pt>
                <c:pt idx="6">
                  <c:v>9945</c:v>
                </c:pt>
                <c:pt idx="9">
                  <c:v>9072</c:v>
                </c:pt>
                <c:pt idx="12">
                  <c:v>7665</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82</c:v>
                </c:pt>
                <c:pt idx="3">
                  <c:v>77</c:v>
                </c:pt>
                <c:pt idx="6">
                  <c:v>46</c:v>
                </c:pt>
                <c:pt idx="9">
                  <c:v>31</c:v>
                </c:pt>
                <c:pt idx="12">
                  <c:v>20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31079</c:v>
                </c:pt>
                <c:pt idx="3">
                  <c:v>30273</c:v>
                </c:pt>
                <c:pt idx="6">
                  <c:v>30430</c:v>
                </c:pt>
                <c:pt idx="9">
                  <c:v>30335</c:v>
                </c:pt>
                <c:pt idx="12">
                  <c:v>31124</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7338752"/>
        <c:axId val="1273573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8552</c:v>
                </c:pt>
                <c:pt idx="2">
                  <c:v>#N/A</c:v>
                </c:pt>
                <c:pt idx="3">
                  <c:v>#N/A</c:v>
                </c:pt>
                <c:pt idx="4">
                  <c:v>7283</c:v>
                </c:pt>
                <c:pt idx="5">
                  <c:v>#N/A</c:v>
                </c:pt>
                <c:pt idx="6">
                  <c:v>#N/A</c:v>
                </c:pt>
                <c:pt idx="7">
                  <c:v>5127</c:v>
                </c:pt>
                <c:pt idx="8">
                  <c:v>#N/A</c:v>
                </c:pt>
                <c:pt idx="9">
                  <c:v>#N/A</c:v>
                </c:pt>
                <c:pt idx="10">
                  <c:v>1387</c:v>
                </c:pt>
                <c:pt idx="11">
                  <c:v>#N/A</c:v>
                </c:pt>
                <c:pt idx="12">
                  <c:v>#N/A</c:v>
                </c:pt>
                <c:pt idx="13">
                  <c:v>2401</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7338752"/>
        <c:axId val="127357312"/>
      </c:lineChart>
      <c:catAx>
        <c:axId val="127338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7357312"/>
        <c:crosses val="autoZero"/>
        <c:auto val="1"/>
        <c:lblAlgn val="ctr"/>
        <c:lblOffset val="100"/>
        <c:tickLblSkip val="1"/>
        <c:tickMarkSkip val="1"/>
        <c:noMultiLvlLbl val="0"/>
      </c:catAx>
      <c:valAx>
        <c:axId val="127357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338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{898A4E31-1C15-4594-BEC6-D705D2CF0760}</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72BF-428F-B638-90E868647792}"/>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{0603FBC8-0F41-46D5-9E7D-CC9F09FC792D}</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72BF-428F-B638-90E868647792}"/>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{01C5F216-189E-4A4E-A03A-323EBDEFCCDD}</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72BF-428F-B638-90E868647792}"/>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{0F61CDBA-1B17-4134-AC4C-2C5136C93768}</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72BF-428F-B638-90E868647792}"/>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{3DA91A77-E48A-4724-B5F8-D8FF75E33867}</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72BF-428F-B638-90E86864779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40.4</c:v>
                </c:pt>
                <c:pt idx="4">
                  <c:v>42.5</c:v>
                </c:pt>
              </c:numCache>
            </c:numRef>
          </c:xVal>
          <c:yVal>
            <c:numRef>
              <c:f>公会計指標分析・財政指標組合せ分析表!$K$51:$O$51</c:f>
              <c:numCache>
                <c:formatCode>#,##0.0;"▲ "#,##0.0</c:formatCode>
                <c:ptCount val="5"/>
                <c:pt idx="3">
                  <c:v>8.9</c:v>
                </c:pt>
                <c:pt idx="4">
                  <c:v>15.6</c:v>
                </c:pt>
              </c:numCache>
            </c:numRef>
          </c:yVal>
          <c:smooth val="0"/>
          <c:extLst>
            <c:ext xmlns:c16="http://schemas.microsoft.com/office/drawing/2014/chart" uri="{C3380CC4-5D6E-409C-BE32-E72D297353CC}">
              <c16:uniqueId val="{00000005-72BF-428F-B638-90E868647792}"/>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{2E7EFAA8-DB3B-4378-827A-CD7B5CC97034}</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72BF-428F-B638-90E868647792}"/>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{726FF185-49AE-4D41-8C75-D910D291C444}</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72BF-428F-B638-90E868647792}"/>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{F1601AAF-798E-4376-881F-6EFF63DEB7E8}</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72BF-428F-B638-90E868647792}"/>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{8E2C39A6-AB07-45EA-BC91-0F05492CF37A}</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72BF-428F-B638-90E868647792}"/>
                </c:ext>
              </c:extLst>
            </c:dLbl>
            <c:dLbl>
              <c:idx val="4"/>
              <c:layout/>
              <c:tx>
                <c:strRef>
                  <c:f>公会計指標分析・財政指標組合せ分析表!$O$50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{6A47C2DD-11C5-4248-987A-6A54ABC9C003}</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72BF-428F-B638-90E86864779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55.4</c:v>
                </c:pt>
                <c:pt idx="4">
                  <c:v>56.7</c:v>
                </c:pt>
              </c:numCache>
            </c:numRef>
          </c:xVal>
          <c:yVal>
            <c:numRef>
              <c:f>公会計指標分析・財政指標組合せ分析表!$K$55:$O$55</c:f>
              <c:numCache>
                <c:formatCode>#,##0.0;"▲ "#,##0.0</c:formatCode>
                <c:ptCount val="5"/>
                <c:pt idx="3">
                  <c:v>39</c:v>
                </c:pt>
                <c:pt idx="4">
                  <c:v>32.5</c:v>
                </c:pt>
              </c:numCache>
            </c:numRef>
          </c:yVal>
          <c:smooth val="0"/>
          <c:extLst>
            <c:ext xmlns:c16="http://schemas.microsoft.com/office/drawing/2014/chart" uri="{C3380CC4-5D6E-409C-BE32-E72D297353CC}">
              <c16:uniqueId val="{0000000B-72BF-428F-B638-90E868647792}"/>
            </c:ext>
          </c:extLst>
        </c:ser>
        <c:dLbls>
          <c:showLegendKey val="0"/>
          <c:showVal val="0"/>
          <c:showCatName val="0"/>
          <c:showSerName val="0"/>
          <c:showPercent val="0"/>
          <c:showBubbleSize val="0"/>
        </c:dLbls>
        <c:axId val="72609792"/>
        <c:axId val="72611712"/>
      </c:scatterChart>
      <c:valAx>
        <c:axId val="72609792"/>
        <c:scaling>
          <c:orientation val="minMax"/>
          <c:max val="59"/>
          <c:min val="3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611712"/>
        <c:crosses val="autoZero"/>
        <c:crossBetween val="midCat"/>
      </c:valAx>
      <c:valAx>
        <c:axId val="72611712"/>
        <c:scaling>
          <c:orientation val="minMax"/>
          <c:max val="45"/>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6097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{28C4FB80-2E2B-4287-A31F-BEB989D8AFF5}</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DE78-41F4-B55C-8CA385230C8C}"/>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{3E22FA31-1753-40AD-A425-7AFBBA43B52A}</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DE78-41F4-B55C-8CA385230C8C}"/>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{CF248B7C-8FC9-4372-A234-8571D3F1A260}</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DE78-41F4-B55C-8CA385230C8C}"/>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{F3C1A994-22E1-4F16-B0BE-2C407A027187}</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DE78-41F4-B55C-8CA385230C8C}"/>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{6F74845A-B432-4B02-A8B6-D01470F1C9F3}</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DE78-41F4-B55C-8CA385230C8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11.1</c:v>
                </c:pt>
                <c:pt idx="1">
                  <c:v>11</c:v>
                </c:pt>
                <c:pt idx="2">
                  <c:v>10</c:v>
                </c:pt>
                <c:pt idx="3">
                  <c:v>9.5</c:v>
                </c:pt>
                <c:pt idx="4">
                  <c:v>8.6</c:v>
                </c:pt>
              </c:numCache>
            </c:numRef>
          </c:xVal>
          <c:yVal>
            <c:numRef>
              <c:f>公会計指標分析・財政指標組合せ分析表!$K$73:$O$73</c:f>
              <c:numCache>
                <c:formatCode>#,##0.0;"▲ "#,##0.0</c:formatCode>
                <c:ptCount val="5"/>
                <c:pt idx="0">
                  <c:v>55.6</c:v>
                </c:pt>
                <c:pt idx="1">
                  <c:v>47</c:v>
                </c:pt>
                <c:pt idx="2">
                  <c:v>33.4</c:v>
                </c:pt>
                <c:pt idx="3">
                  <c:v>8.9</c:v>
                </c:pt>
                <c:pt idx="4">
                  <c:v>15.6</c:v>
                </c:pt>
              </c:numCache>
            </c:numRef>
          </c:yVal>
          <c:smooth val="0"/>
          <c:extLst>
            <c:ext xmlns:c16="http://schemas.microsoft.com/office/drawing/2014/chart" uri="{C3380CC4-5D6E-409C-BE32-E72D297353CC}">
              <c16:uniqueId val="{00000005-DE78-41F4-B55C-8CA385230C8C}"/>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{17F32257-E260-447F-AC8A-902A4E7AE773}</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DE78-41F4-B55C-8CA385230C8C}"/>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{A78F8A87-0363-428C-8C1F-0FC308FA9C2C}</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DE78-41F4-B55C-8CA385230C8C}"/>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{E3A1DD41-77A7-477E-BD17-9E216AAD3E39}</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DE78-41F4-B55C-8CA385230C8C}"/>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{47C9623E-AF5E-4342-AFB1-5910FE231365}</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DE78-41F4-B55C-8CA385230C8C}"/>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{D6B86707-1296-431B-ACEE-B95EDCA9DE8D}</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DE78-41F4-B55C-8CA385230C8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9</c:v>
                </c:pt>
                <c:pt idx="4">
                  <c:v>8.1999999999999993</c:v>
                </c:pt>
              </c:numCache>
            </c:numRef>
          </c:xVal>
          <c:yVal>
            <c:numRef>
              <c:f>公会計指標分析・財政指標組合せ分析表!$K$77:$O$77</c:f>
              <c:numCache>
                <c:formatCode>#,##0.0;"▲ "#,##0.0</c:formatCode>
                <c:ptCount val="5"/>
                <c:pt idx="0">
                  <c:v>58.2</c:v>
                </c:pt>
                <c:pt idx="1">
                  <c:v>50.3</c:v>
                </c:pt>
                <c:pt idx="2">
                  <c:v>45.9</c:v>
                </c:pt>
                <c:pt idx="3">
                  <c:v>39</c:v>
                </c:pt>
                <c:pt idx="4">
                  <c:v>32.5</c:v>
                </c:pt>
              </c:numCache>
            </c:numRef>
          </c:yVal>
          <c:smooth val="0"/>
          <c:extLst>
            <c:ext xmlns:c16="http://schemas.microsoft.com/office/drawing/2014/chart" uri="{C3380CC4-5D6E-409C-BE32-E72D297353CC}">
              <c16:uniqueId val="{0000000B-DE78-41F4-B55C-8CA385230C8C}"/>
            </c:ext>
          </c:extLst>
        </c:ser>
        <c:dLbls>
          <c:showLegendKey val="0"/>
          <c:showVal val="0"/>
          <c:showCatName val="0"/>
          <c:showSerName val="0"/>
          <c:showPercent val="0"/>
          <c:showBubbleSize val="0"/>
        </c:dLbls>
        <c:axId val="72441216"/>
        <c:axId val="72693248"/>
      </c:scatterChart>
      <c:valAx>
        <c:axId val="72441216"/>
        <c:scaling>
          <c:orientation val="minMax"/>
          <c:max val="11.4"/>
          <c:min val="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693248"/>
        <c:crosses val="autoZero"/>
        <c:crossBetween val="midCat"/>
      </c:valAx>
      <c:valAx>
        <c:axId val="72693248"/>
        <c:scaling>
          <c:orientation val="minMax"/>
          <c:max val="67"/>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44121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熊本県玉名市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67,605
67,035
152.60
34,774,004
33,075,764
1,159,517
18,092,478
31,123,569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15.6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・前年度比で</a:t>
          </a:r>
          <a:r>
            <a:rPr kumimoji="1" lang="en-US" altLang="ja-JP" sz="1300">
              <a:latin typeface="ＭＳ Ｐゴシック"/>
            </a:rPr>
            <a:t>0.1</a:t>
          </a:r>
          <a:r>
            <a:rPr kumimoji="1" lang="ja-JP" altLang="en-US" sz="1300">
              <a:latin typeface="ＭＳ Ｐゴシック"/>
            </a:rPr>
            <a:t>ポイントの増となったものの、依然として類似団体平均を</a:t>
          </a:r>
          <a:r>
            <a:rPr kumimoji="1" lang="en-US" altLang="ja-JP" sz="1300">
              <a:latin typeface="ＭＳ Ｐゴシック"/>
            </a:rPr>
            <a:t>0.08</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人口が減少する中において少子高齢化は年々進んでおり、より効率的な行財政運営に努めていく必要がある。企業誘致や定住化の促進、子育て支援策、使用料・手数料の見直しによる適正化、市税の徴収強化等の様々な方策により自主財源の確保及び財政基盤の強化を図っ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44</xdr:row>
      <xdr:rowOff>165100</xdr:rowOff>
    </xdr:to>
    <xdr:cxnSp macro="">
      <xdr:nvCxnSpPr>
        <xdr:cNvPr id="63" name="直線コネクタ 62"/>
        <xdr:cNvCxnSpPr/>
      </xdr:nvCxnSpPr>
      <xdr:spPr>
        <a:xfrm flipV="1">
          <a:off x="4953000" y="6160558"/>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105833</xdr:rowOff>
    </xdr:from>
    <xdr:to>
      <xdr:col>7</xdr:col>
      <xdr:colOff>152400</xdr:colOff>
      <xdr:row>42</xdr:row>
      <xdr:rowOff>125942</xdr:rowOff>
    </xdr:to>
    <xdr:cxnSp macro="">
      <xdr:nvCxnSpPr>
        <xdr:cNvPr id="68" name="直線コネクタ 67"/>
        <xdr:cNvCxnSpPr/>
      </xdr:nvCxnSpPr>
      <xdr:spPr>
        <a:xfrm flipV="1">
          <a:off x="4114800" y="73067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9"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125942</xdr:rowOff>
    </xdr:from>
    <xdr:to>
      <xdr:col>6</xdr:col>
      <xdr:colOff>0</xdr:colOff>
      <xdr:row>42</xdr:row>
      <xdr:rowOff>125942</xdr:rowOff>
    </xdr:to>
    <xdr:cxnSp macro="">
      <xdr:nvCxnSpPr>
        <xdr:cNvPr id="71" name="直線コネクタ 70"/>
        <xdr:cNvCxnSpPr/>
      </xdr:nvCxnSpPr>
      <xdr:spPr>
        <a:xfrm>
          <a:off x="3225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45508</xdr:rowOff>
    </xdr:from>
    <xdr:to>
      <xdr:col>6</xdr:col>
      <xdr:colOff>50800</xdr:colOff>
      <xdr:row>41</xdr:row>
      <xdr:rowOff>147108</xdr:rowOff>
    </xdr:to>
    <xdr:sp macro="" textlink="">
      <xdr:nvSpPr>
        <xdr:cNvPr id="72" name="フローチャート : 判断 71"/>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157285</xdr:rowOff>
    </xdr:from>
    <xdr:ext cx="736600" cy="259045"/>
    <xdr:sp macro="" textlink="">
      <xdr:nvSpPr>
        <xdr:cNvPr id="73" name="テキスト ボックス 72"/>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125942</xdr:rowOff>
    </xdr:from>
    <xdr:to>
      <xdr:col>4</xdr:col>
      <xdr:colOff>482600</xdr:colOff>
      <xdr:row>42</xdr:row>
      <xdr:rowOff>146050</xdr:rowOff>
    </xdr:to>
    <xdr:cxnSp macro="">
      <xdr:nvCxnSpPr>
        <xdr:cNvPr id="74" name="直線コネクタ 73"/>
        <xdr:cNvCxnSpPr/>
      </xdr:nvCxnSpPr>
      <xdr:spPr>
        <a:xfrm flipV="1">
          <a:off x="2336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146050</xdr:rowOff>
    </xdr:from>
    <xdr:to>
      <xdr:col>3</xdr:col>
      <xdr:colOff>279400</xdr:colOff>
      <xdr:row>42</xdr:row>
      <xdr:rowOff>166158</xdr:rowOff>
    </xdr:to>
    <xdr:cxnSp macro="">
      <xdr:nvCxnSpPr>
        <xdr:cNvPr id="77" name="直線コネクタ 76"/>
        <xdr:cNvCxnSpPr/>
      </xdr:nvCxnSpPr>
      <xdr:spPr>
        <a:xfrm flipV="1">
          <a:off x="1447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80" name="フローチャート : 判断 79"/>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127652</xdr:rowOff>
    </xdr:from>
    <xdr:ext cx="762000" cy="259045"/>
    <xdr:sp macro="" textlink="">
      <xdr:nvSpPr>
        <xdr:cNvPr id="81" name="テキスト ボックス 80"/>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87" name="円/楕円 86"/>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27110</xdr:rowOff>
    </xdr:from>
    <xdr:ext cx="762000" cy="259045"/>
    <xdr:sp macro="" textlink="">
      <xdr:nvSpPr>
        <xdr:cNvPr id="88" name="財政力該当値テキスト"/>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75142</xdr:rowOff>
    </xdr:from>
    <xdr:to>
      <xdr:col>6</xdr:col>
      <xdr:colOff>50800</xdr:colOff>
      <xdr:row>43</xdr:row>
      <xdr:rowOff>5292</xdr:rowOff>
    </xdr:to>
    <xdr:sp macro="" textlink="">
      <xdr:nvSpPr>
        <xdr:cNvPr id="89" name="円/楕円 88"/>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161519</xdr:rowOff>
    </xdr:from>
    <xdr:ext cx="736600" cy="259045"/>
    <xdr:sp macro="" textlink="">
      <xdr:nvSpPr>
        <xdr:cNvPr id="90" name="テキスト ボックス 89"/>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75142</xdr:rowOff>
    </xdr:from>
    <xdr:to>
      <xdr:col>4</xdr:col>
      <xdr:colOff>533400</xdr:colOff>
      <xdr:row>43</xdr:row>
      <xdr:rowOff>5292</xdr:rowOff>
    </xdr:to>
    <xdr:sp macro="" textlink="">
      <xdr:nvSpPr>
        <xdr:cNvPr id="91" name="円/楕円 90"/>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161519</xdr:rowOff>
    </xdr:from>
    <xdr:ext cx="762000" cy="259045"/>
    <xdr:sp macro="" textlink="">
      <xdr:nvSpPr>
        <xdr:cNvPr id="92" name="テキスト ボックス 91"/>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95250</xdr:rowOff>
    </xdr:from>
    <xdr:to>
      <xdr:col>3</xdr:col>
      <xdr:colOff>330200</xdr:colOff>
      <xdr:row>43</xdr:row>
      <xdr:rowOff>25400</xdr:rowOff>
    </xdr:to>
    <xdr:sp macro="" textlink="">
      <xdr:nvSpPr>
        <xdr:cNvPr id="93" name="円/楕円 92"/>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94" name="テキスト ボックス 93"/>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115358</xdr:rowOff>
    </xdr:from>
    <xdr:to>
      <xdr:col>2</xdr:col>
      <xdr:colOff>127000</xdr:colOff>
      <xdr:row>43</xdr:row>
      <xdr:rowOff>45508</xdr:rowOff>
    </xdr:to>
    <xdr:sp macro="" textlink="">
      <xdr:nvSpPr>
        <xdr:cNvPr id="95" name="円/楕円 94"/>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30285</xdr:rowOff>
    </xdr:from>
    <xdr:ext cx="762000" cy="259045"/>
    <xdr:sp macro="" textlink="">
      <xdr:nvSpPr>
        <xdr:cNvPr id="96" name="テキスト ボックス 95"/>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a:t>
          </a:r>
          <a:r>
            <a:rPr kumimoji="1" lang="en-US" altLang="ja-JP" sz="1100">
              <a:latin typeface="+mn-ea"/>
              <a:ea typeface="+mn-ea"/>
            </a:rPr>
            <a:t>27</a:t>
          </a:r>
          <a:r>
            <a:rPr kumimoji="1" lang="ja-JP" altLang="en-US" sz="1100">
              <a:latin typeface="+mn-ea"/>
              <a:ea typeface="+mn-ea"/>
            </a:rPr>
            <a:t>年度までは人件費の削減等により減少傾向だったが、</a:t>
          </a:r>
          <a:r>
            <a:rPr kumimoji="1" lang="en-US" altLang="ja-JP" sz="1100">
              <a:latin typeface="+mn-ea"/>
              <a:ea typeface="+mn-ea"/>
            </a:rPr>
            <a:t>28</a:t>
          </a:r>
          <a:r>
            <a:rPr kumimoji="1" lang="ja-JP" altLang="en-US" sz="1100">
              <a:latin typeface="+mn-ea"/>
              <a:ea typeface="+mn-ea"/>
            </a:rPr>
            <a:t>年度は対前年度比で</a:t>
          </a:r>
          <a:r>
            <a:rPr kumimoji="1" lang="en-US" altLang="ja-JP" sz="1100">
              <a:latin typeface="+mn-ea"/>
              <a:ea typeface="+mn-ea"/>
            </a:rPr>
            <a:t>2.4</a:t>
          </a:r>
          <a:r>
            <a:rPr kumimoji="1" lang="ja-JP" altLang="en-US" sz="1100">
              <a:latin typeface="+mn-ea"/>
              <a:ea typeface="+mn-ea"/>
            </a:rPr>
            <a:t>ポイント増加した。主な要因として、</a:t>
          </a:r>
          <a:r>
            <a:rPr kumimoji="1" lang="ja-JP" altLang="ja-JP" sz="1100">
              <a:solidFill>
                <a:schemeClr val="dk1"/>
              </a:solidFill>
              <a:latin typeface="+mn-ea"/>
              <a:ea typeface="+mn-ea"/>
              <a:cs typeface="+mn-cs"/>
            </a:rPr>
            <a:t>扶助費や物件費、維持補修費等が伸び</a:t>
          </a:r>
          <a:r>
            <a:rPr kumimoji="1" lang="ja-JP" altLang="en-US" sz="1100">
              <a:solidFill>
                <a:schemeClr val="dk1"/>
              </a:solidFill>
              <a:latin typeface="+mn-ea"/>
              <a:ea typeface="+mn-ea"/>
              <a:cs typeface="+mn-cs"/>
            </a:rPr>
            <a:t>たことが挙げられる。しかし、歳出の伸び以上に</a:t>
          </a:r>
          <a:r>
            <a:rPr kumimoji="1" lang="ja-JP" altLang="ja-JP" sz="1100">
              <a:solidFill>
                <a:schemeClr val="dk1"/>
              </a:solidFill>
              <a:latin typeface="+mn-ea"/>
              <a:ea typeface="+mn-ea"/>
              <a:cs typeface="+mn-cs"/>
            </a:rPr>
            <a:t>経常一般財源が</a:t>
          </a:r>
          <a:r>
            <a:rPr kumimoji="1" lang="en-US" altLang="ja-JP" sz="1100">
              <a:solidFill>
                <a:schemeClr val="dk1"/>
              </a:solidFill>
              <a:latin typeface="+mn-ea"/>
              <a:ea typeface="+mn-ea"/>
              <a:cs typeface="+mn-cs"/>
            </a:rPr>
            <a:t>384</a:t>
          </a:r>
          <a:r>
            <a:rPr kumimoji="1" lang="ja-JP" altLang="ja-JP" sz="1100">
              <a:solidFill>
                <a:schemeClr val="dk1"/>
              </a:solidFill>
              <a:latin typeface="+mn-ea"/>
              <a:ea typeface="+mn-ea"/>
              <a:cs typeface="+mn-cs"/>
            </a:rPr>
            <a:t>百万円減となったことが大きく影響している。</a:t>
          </a:r>
          <a:r>
            <a:rPr kumimoji="1" lang="ja-JP" altLang="en-US" sz="1100">
              <a:solidFill>
                <a:schemeClr val="dk1"/>
              </a:solidFill>
              <a:latin typeface="+mn-ea"/>
              <a:ea typeface="+mn-ea"/>
              <a:cs typeface="+mn-cs"/>
            </a:rPr>
            <a:t>一般財源は地方税は約</a:t>
          </a:r>
          <a:r>
            <a:rPr kumimoji="1" lang="en-US" altLang="ja-JP" sz="1100">
              <a:solidFill>
                <a:schemeClr val="dk1"/>
              </a:solidFill>
              <a:latin typeface="+mn-ea"/>
              <a:ea typeface="+mn-ea"/>
              <a:cs typeface="+mn-cs"/>
            </a:rPr>
            <a:t>204</a:t>
          </a:r>
          <a:r>
            <a:rPr kumimoji="1" lang="ja-JP" altLang="en-US" sz="1100">
              <a:solidFill>
                <a:schemeClr val="dk1"/>
              </a:solidFill>
              <a:latin typeface="+mn-ea"/>
              <a:ea typeface="+mn-ea"/>
              <a:cs typeface="+mn-cs"/>
            </a:rPr>
            <a:t>百万円増加したが、普通交付税や地方消費税交付金等で約</a:t>
          </a:r>
          <a:r>
            <a:rPr kumimoji="1" lang="en-US" altLang="ja-JP" sz="1100">
              <a:solidFill>
                <a:schemeClr val="dk1"/>
              </a:solidFill>
              <a:latin typeface="+mn-ea"/>
              <a:ea typeface="+mn-ea"/>
              <a:cs typeface="+mn-cs"/>
            </a:rPr>
            <a:t>588</a:t>
          </a:r>
          <a:r>
            <a:rPr kumimoji="1" lang="ja-JP" altLang="en-US" sz="1100">
              <a:solidFill>
                <a:schemeClr val="dk1"/>
              </a:solidFill>
              <a:latin typeface="+mn-ea"/>
              <a:ea typeface="+mn-ea"/>
              <a:cs typeface="+mn-cs"/>
            </a:rPr>
            <a:t>百万円の減となっている。</a:t>
          </a:r>
          <a:endParaRPr kumimoji="1" lang="en-US" altLang="ja-JP" sz="1100">
            <a:solidFill>
              <a:schemeClr val="dk1"/>
            </a:solidFill>
            <a:latin typeface="+mn-ea"/>
            <a:ea typeface="+mn-ea"/>
            <a:cs typeface="+mn-cs"/>
          </a:endParaRPr>
        </a:p>
        <a:p>
          <a:r>
            <a:rPr kumimoji="1" lang="ja-JP" altLang="ja-JP" sz="1100">
              <a:solidFill>
                <a:schemeClr val="dk1"/>
              </a:solidFill>
              <a:latin typeface="+mn-ea"/>
              <a:ea typeface="+mn-ea"/>
              <a:cs typeface="+mn-cs"/>
            </a:rPr>
            <a:t>　今後</a:t>
          </a:r>
          <a:r>
            <a:rPr kumimoji="1" lang="ja-JP" altLang="en-US" sz="1100">
              <a:solidFill>
                <a:schemeClr val="dk1"/>
              </a:solidFill>
              <a:latin typeface="+mn-ea"/>
              <a:ea typeface="+mn-ea"/>
              <a:cs typeface="+mn-cs"/>
            </a:rPr>
            <a:t>は</a:t>
          </a:r>
          <a:r>
            <a:rPr kumimoji="1" lang="ja-JP" altLang="ja-JP" sz="1100">
              <a:solidFill>
                <a:schemeClr val="dk1"/>
              </a:solidFill>
              <a:latin typeface="+mn-ea"/>
              <a:ea typeface="+mn-ea"/>
              <a:cs typeface="+mn-cs"/>
            </a:rPr>
            <a:t>、</a:t>
          </a:r>
          <a:r>
            <a:rPr kumimoji="1" lang="ja-JP" altLang="en-US" sz="1100">
              <a:solidFill>
                <a:schemeClr val="dk1"/>
              </a:solidFill>
              <a:latin typeface="+mn-ea"/>
              <a:ea typeface="+mn-ea"/>
              <a:cs typeface="+mn-cs"/>
            </a:rPr>
            <a:t>普通交付税が合併算定替の縮減期間に入っており</a:t>
          </a:r>
          <a:r>
            <a:rPr kumimoji="1" lang="en-US" altLang="ja-JP" sz="1100">
              <a:solidFill>
                <a:schemeClr val="dk1"/>
              </a:solidFill>
              <a:latin typeface="+mn-ea"/>
              <a:ea typeface="+mn-ea"/>
              <a:cs typeface="+mn-cs"/>
            </a:rPr>
            <a:t>32</a:t>
          </a:r>
          <a:r>
            <a:rPr kumimoji="1" lang="ja-JP" altLang="en-US" sz="1100">
              <a:solidFill>
                <a:schemeClr val="dk1"/>
              </a:solidFill>
              <a:latin typeface="+mn-ea"/>
              <a:ea typeface="+mn-ea"/>
              <a:cs typeface="+mn-cs"/>
            </a:rPr>
            <a:t>年度まで減額されるため厳しい財政運営となってくる。</a:t>
          </a:r>
          <a:r>
            <a:rPr kumimoji="1" lang="ja-JP" altLang="ja-JP" sz="1100">
              <a:solidFill>
                <a:schemeClr val="dk1"/>
              </a:solidFill>
              <a:latin typeface="+mn-ea"/>
              <a:ea typeface="+mn-ea"/>
              <a:cs typeface="+mn-cs"/>
            </a:rPr>
            <a:t>業務効率化による</a:t>
          </a:r>
          <a:r>
            <a:rPr kumimoji="1" lang="ja-JP" altLang="en-US" sz="1100">
              <a:solidFill>
                <a:schemeClr val="dk1"/>
              </a:solidFill>
              <a:latin typeface="+mn-ea"/>
              <a:ea typeface="+mn-ea"/>
              <a:cs typeface="+mn-cs"/>
            </a:rPr>
            <a:t>人件費抑制や各種団体への負担金・補助金の見直し等を行い経常経費の削減に努める一方で、市税の適正な賦課徴収や使用料・手数料の適正化など経常収入の確保にも努めてい</a:t>
          </a:r>
          <a:r>
            <a:rPr kumimoji="1" lang="ja-JP" altLang="ja-JP" sz="1100">
              <a:solidFill>
                <a:schemeClr val="dk1"/>
              </a:solidFill>
              <a:latin typeface="+mn-ea"/>
              <a:ea typeface="+mn-ea"/>
              <a:cs typeface="+mn-cs"/>
            </a:rPr>
            <a:t>く</a:t>
          </a:r>
          <a:r>
            <a:rPr kumimoji="1" lang="ja-JP" altLang="ja-JP" sz="1100">
              <a:solidFill>
                <a:schemeClr val="dk1"/>
              </a:solidFill>
              <a:latin typeface="+mn-lt"/>
              <a:ea typeface="+mn-ea"/>
              <a:cs typeface="+mn-cs"/>
            </a:rPr>
            <a:t>。</a:t>
          </a:r>
          <a:endParaRPr lang="ja-JP" altLang="ja-JP" sz="1100"/>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88054</xdr:rowOff>
    </xdr:to>
    <xdr:cxnSp macro="">
      <xdr:nvCxnSpPr>
        <xdr:cNvPr id="126" name="直線コネクタ 125"/>
        <xdr:cNvCxnSpPr/>
      </xdr:nvCxnSpPr>
      <xdr:spPr>
        <a:xfrm flipV="1">
          <a:off x="4953000" y="9974580"/>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7"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28" name="直線コネクタ 127"/>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20320</xdr:rowOff>
    </xdr:from>
    <xdr:to>
      <xdr:col>7</xdr:col>
      <xdr:colOff>152400</xdr:colOff>
      <xdr:row>63</xdr:row>
      <xdr:rowOff>41910</xdr:rowOff>
    </xdr:to>
    <xdr:cxnSp macro="">
      <xdr:nvCxnSpPr>
        <xdr:cNvPr id="131" name="直線コネクタ 130"/>
        <xdr:cNvCxnSpPr/>
      </xdr:nvCxnSpPr>
      <xdr:spPr>
        <a:xfrm>
          <a:off x="4114800" y="10650220"/>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171044</xdr:rowOff>
    </xdr:from>
    <xdr:ext cx="762000" cy="259045"/>
    <xdr:sp macro="" textlink="">
      <xdr:nvSpPr>
        <xdr:cNvPr id="132" name="財政構造の弾力性平均値テキスト"/>
        <xdr:cNvSpPr txBox="1"/>
      </xdr:nvSpPr>
      <xdr:spPr>
        <a:xfrm>
          <a:off x="5041900" y="1062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3" name="フローチャート : 判断 132"/>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20320</xdr:rowOff>
    </xdr:from>
    <xdr:to>
      <xdr:col>6</xdr:col>
      <xdr:colOff>0</xdr:colOff>
      <xdr:row>62</xdr:row>
      <xdr:rowOff>157056</xdr:rowOff>
    </xdr:to>
    <xdr:cxnSp macro="">
      <xdr:nvCxnSpPr>
        <xdr:cNvPr id="134" name="直線コネクタ 133"/>
        <xdr:cNvCxnSpPr/>
      </xdr:nvCxnSpPr>
      <xdr:spPr>
        <a:xfrm flipV="1">
          <a:off x="3225800" y="10650220"/>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9737</xdr:rowOff>
    </xdr:from>
    <xdr:to>
      <xdr:col>6</xdr:col>
      <xdr:colOff>50800</xdr:colOff>
      <xdr:row>62</xdr:row>
      <xdr:rowOff>111337</xdr:rowOff>
    </xdr:to>
    <xdr:sp macro="" textlink="">
      <xdr:nvSpPr>
        <xdr:cNvPr id="135" name="フローチャート : 判断 134"/>
        <xdr:cNvSpPr/>
      </xdr:nvSpPr>
      <xdr:spPr>
        <a:xfrm>
          <a:off x="4064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96114</xdr:rowOff>
    </xdr:from>
    <xdr:ext cx="736600" cy="259045"/>
    <xdr:sp macro="" textlink="">
      <xdr:nvSpPr>
        <xdr:cNvPr id="136" name="テキスト ボックス 135"/>
        <xdr:cNvSpPr txBox="1"/>
      </xdr:nvSpPr>
      <xdr:spPr>
        <a:xfrm>
          <a:off x="3733800" y="1072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100754</xdr:rowOff>
    </xdr:from>
    <xdr:to>
      <xdr:col>4</xdr:col>
      <xdr:colOff>482600</xdr:colOff>
      <xdr:row>62</xdr:row>
      <xdr:rowOff>157056</xdr:rowOff>
    </xdr:to>
    <xdr:cxnSp macro="">
      <xdr:nvCxnSpPr>
        <xdr:cNvPr id="137" name="直線コネクタ 136"/>
        <xdr:cNvCxnSpPr/>
      </xdr:nvCxnSpPr>
      <xdr:spPr>
        <a:xfrm>
          <a:off x="2336800" y="1073065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138" name="フローチャート : 判断 137"/>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101617</xdr:rowOff>
    </xdr:from>
    <xdr:ext cx="762000" cy="259045"/>
    <xdr:sp macro="" textlink="">
      <xdr:nvSpPr>
        <xdr:cNvPr id="139" name="テキスト ボックス 138"/>
        <xdr:cNvSpPr txBox="1"/>
      </xdr:nvSpPr>
      <xdr:spPr>
        <a:xfrm>
          <a:off x="2844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100754</xdr:rowOff>
    </xdr:from>
    <xdr:to>
      <xdr:col>3</xdr:col>
      <xdr:colOff>279400</xdr:colOff>
      <xdr:row>62</xdr:row>
      <xdr:rowOff>140970</xdr:rowOff>
    </xdr:to>
    <xdr:cxnSp macro="">
      <xdr:nvCxnSpPr>
        <xdr:cNvPr id="140" name="直線コネクタ 139"/>
        <xdr:cNvCxnSpPr/>
      </xdr:nvCxnSpPr>
      <xdr:spPr>
        <a:xfrm flipV="1">
          <a:off x="1447800" y="1073065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1" name="フローチャート : 判断 140"/>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168504</xdr:rowOff>
    </xdr:from>
    <xdr:ext cx="762000" cy="259045"/>
    <xdr:sp macro="" textlink="">
      <xdr:nvSpPr>
        <xdr:cNvPr id="142" name="テキスト ボックス 141"/>
        <xdr:cNvSpPr txBox="1"/>
      </xdr:nvSpPr>
      <xdr:spPr>
        <a:xfrm>
          <a:off x="1955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45314</xdr:rowOff>
    </xdr:from>
    <xdr:ext cx="762000" cy="259045"/>
    <xdr:sp macro="" textlink="">
      <xdr:nvSpPr>
        <xdr:cNvPr id="144" name="テキスト ボックス 143"/>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50" name="円/楕円 149"/>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134637</xdr:rowOff>
    </xdr:from>
    <xdr:ext cx="762000" cy="259045"/>
    <xdr:sp macro="" textlink="">
      <xdr:nvSpPr>
        <xdr:cNvPr id="151" name="財政構造の弾力性該当値テキスト"/>
        <xdr:cNvSpPr txBox="1"/>
      </xdr:nvSpPr>
      <xdr:spPr>
        <a:xfrm>
          <a:off x="5041900" y="1076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140970</xdr:rowOff>
    </xdr:from>
    <xdr:to>
      <xdr:col>6</xdr:col>
      <xdr:colOff>50800</xdr:colOff>
      <xdr:row>62</xdr:row>
      <xdr:rowOff>71120</xdr:rowOff>
    </xdr:to>
    <xdr:sp macro="" textlink="">
      <xdr:nvSpPr>
        <xdr:cNvPr id="152" name="円/楕円 151"/>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81297</xdr:rowOff>
    </xdr:from>
    <xdr:ext cx="736600" cy="259045"/>
    <xdr:sp macro="" textlink="">
      <xdr:nvSpPr>
        <xdr:cNvPr id="153" name="テキスト ボックス 152"/>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106256</xdr:rowOff>
    </xdr:from>
    <xdr:to>
      <xdr:col>4</xdr:col>
      <xdr:colOff>533400</xdr:colOff>
      <xdr:row>63</xdr:row>
      <xdr:rowOff>36406</xdr:rowOff>
    </xdr:to>
    <xdr:sp macro="" textlink="">
      <xdr:nvSpPr>
        <xdr:cNvPr id="154" name="円/楕円 153"/>
        <xdr:cNvSpPr/>
      </xdr:nvSpPr>
      <xdr:spPr>
        <a:xfrm>
          <a:off x="3175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46583</xdr:rowOff>
    </xdr:from>
    <xdr:ext cx="762000" cy="259045"/>
    <xdr:sp macro="" textlink="">
      <xdr:nvSpPr>
        <xdr:cNvPr id="155" name="テキスト ボックス 154"/>
        <xdr:cNvSpPr txBox="1"/>
      </xdr:nvSpPr>
      <xdr:spPr>
        <a:xfrm>
          <a:off x="2844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49954</xdr:rowOff>
    </xdr:from>
    <xdr:to>
      <xdr:col>3</xdr:col>
      <xdr:colOff>330200</xdr:colOff>
      <xdr:row>62</xdr:row>
      <xdr:rowOff>151554</xdr:rowOff>
    </xdr:to>
    <xdr:sp macro="" textlink="">
      <xdr:nvSpPr>
        <xdr:cNvPr id="156" name="円/楕円 155"/>
        <xdr:cNvSpPr/>
      </xdr:nvSpPr>
      <xdr:spPr>
        <a:xfrm>
          <a:off x="2286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161731</xdr:rowOff>
    </xdr:from>
    <xdr:ext cx="762000" cy="259045"/>
    <xdr:sp macro="" textlink="">
      <xdr:nvSpPr>
        <xdr:cNvPr id="157" name="テキスト ボックス 156"/>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90170</xdr:rowOff>
    </xdr:from>
    <xdr:to>
      <xdr:col>2</xdr:col>
      <xdr:colOff>127000</xdr:colOff>
      <xdr:row>63</xdr:row>
      <xdr:rowOff>20320</xdr:rowOff>
    </xdr:to>
    <xdr:sp macro="" textlink="">
      <xdr:nvSpPr>
        <xdr:cNvPr id="158" name="円/楕円 157"/>
        <xdr:cNvSpPr/>
      </xdr:nvSpPr>
      <xdr:spPr>
        <a:xfrm>
          <a:off x="1397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30497</xdr:rowOff>
    </xdr:from>
    <xdr:ext cx="762000" cy="259045"/>
    <xdr:sp macro="" textlink="">
      <xdr:nvSpPr>
        <xdr:cNvPr id="159" name="テキスト ボックス 158"/>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[103,744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・類似団体平均と比較して</a:t>
          </a:r>
          <a:r>
            <a:rPr kumimoji="1" lang="en-US" altLang="ja-JP" sz="1300">
              <a:latin typeface="ＭＳ Ｐゴシック"/>
            </a:rPr>
            <a:t>29,901</a:t>
          </a:r>
          <a:r>
            <a:rPr kumimoji="1" lang="ja-JP" altLang="en-US" sz="1300">
              <a:latin typeface="ＭＳ Ｐゴシック"/>
            </a:rPr>
            <a:t>円低くなっているが、ごみ処理業務や消防業務を一部事務組合で行っているため、一部事務組合負担金のうち人件費や物件費に充当される部分を振り替えると実際の額は増加する。</a:t>
          </a:r>
          <a:endParaRPr kumimoji="1" lang="en-US" altLang="ja-JP" sz="1300">
            <a:latin typeface="ＭＳ Ｐゴシック"/>
          </a:endParaRPr>
        </a:p>
        <a:p>
          <a:r>
            <a:rPr kumimoji="1" lang="ja-JP" altLang="en-US" sz="1300">
              <a:latin typeface="ＭＳ Ｐゴシック"/>
            </a:rPr>
            <a:t>　</a:t>
          </a:r>
          <a:r>
            <a:rPr kumimoji="1" lang="en-US" altLang="ja-JP" sz="1300">
              <a:latin typeface="ＭＳ Ｐゴシック"/>
            </a:rPr>
            <a:t>28</a:t>
          </a:r>
          <a:r>
            <a:rPr kumimoji="1" lang="ja-JP" altLang="en-US" sz="1300">
              <a:latin typeface="ＭＳ Ｐゴシック"/>
            </a:rPr>
            <a:t>年度は対前年度比で</a:t>
          </a:r>
          <a:r>
            <a:rPr kumimoji="1" lang="en-US" altLang="ja-JP" sz="1300">
              <a:latin typeface="ＭＳ Ｐゴシック"/>
            </a:rPr>
            <a:t>1,348</a:t>
          </a:r>
          <a:r>
            <a:rPr kumimoji="1" lang="ja-JP" altLang="en-US" sz="1300">
              <a:latin typeface="ＭＳ Ｐゴシック"/>
            </a:rPr>
            <a:t>円増となっており、</a:t>
          </a:r>
          <a:r>
            <a:rPr kumimoji="1" lang="ja-JP" altLang="en-US" sz="1300">
              <a:solidFill>
                <a:sysClr val="windowText" lastClr="000000"/>
              </a:solidFill>
              <a:latin typeface="ＭＳ Ｐゴシック"/>
            </a:rPr>
            <a:t>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a:t>
          </a:r>
          <a:r>
            <a:rPr kumimoji="1" lang="ja-JP" altLang="en-US" sz="1300">
              <a:latin typeface="ＭＳ Ｐゴシック"/>
            </a:rPr>
            <a:t>熊本地震の影響による被災住宅解体処理業務等の委託料の増加などが挙げられる。</a:t>
          </a:r>
          <a:endParaRPr kumimoji="1" lang="en-US" altLang="ja-JP" sz="1300">
            <a:latin typeface="ＭＳ Ｐゴシック"/>
          </a:endParaRPr>
        </a:p>
        <a:p>
          <a:r>
            <a:rPr kumimoji="1" lang="ja-JP" altLang="en-US" sz="1200">
              <a:solidFill>
                <a:schemeClr val="dk1"/>
              </a:solidFill>
              <a:latin typeface="+mn-ea"/>
              <a:ea typeface="+mn-ea"/>
              <a:cs typeface="+mn-cs"/>
            </a:rPr>
            <a:t>　今後は、</a:t>
          </a:r>
          <a:r>
            <a:rPr kumimoji="1" lang="ja-JP" altLang="ja-JP" sz="1200">
              <a:solidFill>
                <a:schemeClr val="dk1"/>
              </a:solidFill>
              <a:latin typeface="+mn-ea"/>
              <a:ea typeface="+mn-ea"/>
              <a:cs typeface="+mn-cs"/>
            </a:rPr>
            <a:t>玉名市第</a:t>
          </a:r>
          <a:r>
            <a:rPr kumimoji="1" lang="en-US" altLang="ja-JP" sz="1200">
              <a:solidFill>
                <a:schemeClr val="dk1"/>
              </a:solidFill>
              <a:latin typeface="+mn-ea"/>
              <a:ea typeface="+mn-ea"/>
              <a:cs typeface="+mn-cs"/>
            </a:rPr>
            <a:t>3</a:t>
          </a:r>
          <a:r>
            <a:rPr kumimoji="1" lang="ja-JP" altLang="ja-JP" sz="1200">
              <a:solidFill>
                <a:schemeClr val="dk1"/>
              </a:solidFill>
              <a:latin typeface="+mn-ea"/>
              <a:ea typeface="+mn-ea"/>
              <a:cs typeface="+mn-cs"/>
            </a:rPr>
            <a:t>次行政改革大綱（平成</a:t>
          </a:r>
          <a:r>
            <a:rPr kumimoji="1" lang="en-US" altLang="ja-JP" sz="1200">
              <a:solidFill>
                <a:schemeClr val="dk1"/>
              </a:solidFill>
              <a:latin typeface="+mn-ea"/>
              <a:ea typeface="+mn-ea"/>
              <a:cs typeface="+mn-cs"/>
            </a:rPr>
            <a:t>29</a:t>
          </a:r>
          <a:r>
            <a:rPr kumimoji="1" lang="ja-JP" altLang="ja-JP" sz="1200">
              <a:solidFill>
                <a:schemeClr val="dk1"/>
              </a:solidFill>
              <a:latin typeface="+mn-ea"/>
              <a:ea typeface="+mn-ea"/>
              <a:cs typeface="+mn-cs"/>
            </a:rPr>
            <a:t>年度～平成</a:t>
          </a:r>
          <a:r>
            <a:rPr kumimoji="1" lang="en-US" altLang="ja-JP" sz="1200">
              <a:solidFill>
                <a:schemeClr val="dk1"/>
              </a:solidFill>
              <a:latin typeface="+mn-ea"/>
              <a:ea typeface="+mn-ea"/>
              <a:cs typeface="+mn-cs"/>
            </a:rPr>
            <a:t>33</a:t>
          </a:r>
          <a:r>
            <a:rPr kumimoji="1" lang="ja-JP" altLang="ja-JP" sz="1200">
              <a:solidFill>
                <a:schemeClr val="dk1"/>
              </a:solidFill>
              <a:latin typeface="+mn-ea"/>
              <a:ea typeface="+mn-ea"/>
              <a:cs typeface="+mn-cs"/>
            </a:rPr>
            <a:t>年度）</a:t>
          </a:r>
          <a:r>
            <a:rPr kumimoji="1" lang="ja-JP" altLang="en-US" sz="1200">
              <a:solidFill>
                <a:schemeClr val="dk1"/>
              </a:solidFill>
              <a:latin typeface="+mn-ea"/>
              <a:ea typeface="+mn-ea"/>
              <a:cs typeface="+mn-cs"/>
            </a:rPr>
            <a:t>等</a:t>
          </a:r>
          <a:r>
            <a:rPr kumimoji="1" lang="ja-JP" altLang="ja-JP" sz="1200">
              <a:solidFill>
                <a:schemeClr val="dk1"/>
              </a:solidFill>
              <a:latin typeface="+mn-ea"/>
              <a:ea typeface="+mn-ea"/>
              <a:cs typeface="+mn-cs"/>
            </a:rPr>
            <a:t>に基づき、内部管理経費の見直しなど経費削減に努め、効率的な財政運営に努めていく。</a:t>
          </a:r>
          <a:endParaRPr kumimoji="1" lang="en-US" altLang="ja-JP" sz="1200">
            <a:latin typeface="+mn-ea"/>
            <a:ea typeface="+mn-ea"/>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158128</xdr:rowOff>
    </xdr:from>
    <xdr:to>
      <xdr:col>7</xdr:col>
      <xdr:colOff>152400</xdr:colOff>
      <xdr:row>88</xdr:row>
      <xdr:rowOff>165122</xdr:rowOff>
    </xdr:to>
    <xdr:cxnSp macro="">
      <xdr:nvCxnSpPr>
        <xdr:cNvPr id="189" name="直線コネクタ 188"/>
        <xdr:cNvCxnSpPr/>
      </xdr:nvCxnSpPr>
      <xdr:spPr>
        <a:xfrm flipV="1">
          <a:off x="4953000" y="14045578"/>
          <a:ext cx="0" cy="12071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137199</xdr:rowOff>
    </xdr:from>
    <xdr:ext cx="762000" cy="259045"/>
    <xdr:sp macro="" textlink="">
      <xdr:nvSpPr>
        <xdr:cNvPr id="190" name="人件費・物件費等の状況最小値テキスト"/>
        <xdr:cNvSpPr txBox="1"/>
      </xdr:nvSpPr>
      <xdr:spPr>
        <a:xfrm>
          <a:off x="5041900" y="1522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230,529</a:t>
          </a:r>
          <a:endParaRPr kumimoji="1" lang="ja-JP" altLang="en-US" sz="1000" b="1">
            <a:latin typeface="ＭＳ Ｐゴシック"/>
          </a:endParaRPr>
        </a:p>
      </xdr:txBody>
    </xdr:sp>
    <xdr:clientData/>
  </xdr:oneCellAnchor>
  <xdr:twoCellAnchor>
    <xdr:from>
      <xdr:col>7</xdr:col>
      <xdr:colOff>63500</xdr:colOff>
      <xdr:row>88</xdr:row>
      <xdr:rowOff>165122</xdr:rowOff>
    </xdr:from>
    <xdr:to>
      <xdr:col>7</xdr:col>
      <xdr:colOff>241300</xdr:colOff>
      <xdr:row>88</xdr:row>
      <xdr:rowOff>165122</xdr:rowOff>
    </xdr:to>
    <xdr:cxnSp macro="">
      <xdr:nvCxnSpPr>
        <xdr:cNvPr id="191" name="直線コネクタ 190"/>
        <xdr:cNvCxnSpPr/>
      </xdr:nvCxnSpPr>
      <xdr:spPr>
        <a:xfrm>
          <a:off x="4864100" y="1525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73055</xdr:rowOff>
    </xdr:from>
    <xdr:ext cx="762000" cy="259045"/>
    <xdr:sp macro="" textlink="">
      <xdr:nvSpPr>
        <xdr:cNvPr id="192" name="人件費・物件費等の状況最大値テキスト"/>
        <xdr:cNvSpPr txBox="1"/>
      </xdr:nvSpPr>
      <xdr:spPr>
        <a:xfrm>
          <a:off x="5041900" y="137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80,449</a:t>
          </a:r>
          <a:endParaRPr kumimoji="1" lang="ja-JP" altLang="en-US" sz="1000" b="1">
            <a:latin typeface="ＭＳ Ｐゴシック"/>
          </a:endParaRPr>
        </a:p>
      </xdr:txBody>
    </xdr:sp>
    <xdr:clientData/>
  </xdr:oneCellAnchor>
  <xdr:twoCellAnchor>
    <xdr:from>
      <xdr:col>7</xdr:col>
      <xdr:colOff>63500</xdr:colOff>
      <xdr:row>81</xdr:row>
      <xdr:rowOff>158128</xdr:rowOff>
    </xdr:from>
    <xdr:to>
      <xdr:col>7</xdr:col>
      <xdr:colOff>241300</xdr:colOff>
      <xdr:row>81</xdr:row>
      <xdr:rowOff>158128</xdr:rowOff>
    </xdr:to>
    <xdr:cxnSp macro="">
      <xdr:nvCxnSpPr>
        <xdr:cNvPr id="193" name="直線コネクタ 192"/>
        <xdr:cNvCxnSpPr/>
      </xdr:nvCxnSpPr>
      <xdr:spPr>
        <a:xfrm>
          <a:off x="4864100" y="1404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163206</xdr:rowOff>
    </xdr:from>
    <xdr:to>
      <xdr:col>7</xdr:col>
      <xdr:colOff>152400</xdr:colOff>
      <xdr:row>83</xdr:row>
      <xdr:rowOff>2598</xdr:rowOff>
    </xdr:to>
    <xdr:cxnSp macro="">
      <xdr:nvCxnSpPr>
        <xdr:cNvPr id="194" name="直線コネクタ 193"/>
        <xdr:cNvCxnSpPr/>
      </xdr:nvCxnSpPr>
      <xdr:spPr>
        <a:xfrm>
          <a:off x="4114800" y="14222106"/>
          <a:ext cx="838200" cy="1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164378</xdr:rowOff>
    </xdr:from>
    <xdr:ext cx="762000" cy="259045"/>
    <xdr:sp macro="" textlink="">
      <xdr:nvSpPr>
        <xdr:cNvPr id="195" name="人件費・物件費等の状況平均値テキスト"/>
        <xdr:cNvSpPr txBox="1"/>
      </xdr:nvSpPr>
      <xdr:spPr>
        <a:xfrm>
          <a:off x="5041900" y="14394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133,645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20851</xdr:rowOff>
    </xdr:from>
    <xdr:to>
      <xdr:col>7</xdr:col>
      <xdr:colOff>203200</xdr:colOff>
      <xdr:row>84</xdr:row>
      <xdr:rowOff>122451</xdr:rowOff>
    </xdr:to>
    <xdr:sp macro="" textlink="">
      <xdr:nvSpPr>
        <xdr:cNvPr id="196" name="フローチャート : 判断 195"/>
        <xdr:cNvSpPr/>
      </xdr:nvSpPr>
      <xdr:spPr>
        <a:xfrm>
          <a:off x="49022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128515</xdr:rowOff>
    </xdr:from>
    <xdr:to>
      <xdr:col>6</xdr:col>
      <xdr:colOff>0</xdr:colOff>
      <xdr:row>82</xdr:row>
      <xdr:rowOff>163206</xdr:rowOff>
    </xdr:to>
    <xdr:cxnSp macro="">
      <xdr:nvCxnSpPr>
        <xdr:cNvPr id="197" name="直線コネクタ 196"/>
        <xdr:cNvCxnSpPr/>
      </xdr:nvCxnSpPr>
      <xdr:spPr>
        <a:xfrm>
          <a:off x="3225800" y="14187415"/>
          <a:ext cx="889000" cy="3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112545</xdr:rowOff>
    </xdr:from>
    <xdr:to>
      <xdr:col>6</xdr:col>
      <xdr:colOff>50800</xdr:colOff>
      <xdr:row>85</xdr:row>
      <xdr:rowOff>42695</xdr:rowOff>
    </xdr:to>
    <xdr:sp macro="" textlink="">
      <xdr:nvSpPr>
        <xdr:cNvPr id="198" name="フローチャート : 判断 197"/>
        <xdr:cNvSpPr/>
      </xdr:nvSpPr>
      <xdr:spPr>
        <a:xfrm>
          <a:off x="4064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27472</xdr:rowOff>
    </xdr:from>
    <xdr:ext cx="736600" cy="259045"/>
    <xdr:sp macro="" textlink="">
      <xdr:nvSpPr>
        <xdr:cNvPr id="199" name="テキスト ボックス 198"/>
        <xdr:cNvSpPr txBox="1"/>
      </xdr:nvSpPr>
      <xdr:spPr>
        <a:xfrm>
          <a:off x="3733800" y="14600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87244</xdr:rowOff>
    </xdr:from>
    <xdr:to>
      <xdr:col>4</xdr:col>
      <xdr:colOff>482600</xdr:colOff>
      <xdr:row>82</xdr:row>
      <xdr:rowOff>128515</xdr:rowOff>
    </xdr:to>
    <xdr:cxnSp macro="">
      <xdr:nvCxnSpPr>
        <xdr:cNvPr id="200" name="直線コネクタ 199"/>
        <xdr:cNvCxnSpPr/>
      </xdr:nvCxnSpPr>
      <xdr:spPr>
        <a:xfrm>
          <a:off x="2336800" y="14146144"/>
          <a:ext cx="889000" cy="4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93103</xdr:rowOff>
    </xdr:from>
    <xdr:to>
      <xdr:col>4</xdr:col>
      <xdr:colOff>533400</xdr:colOff>
      <xdr:row>84</xdr:row>
      <xdr:rowOff>23253</xdr:rowOff>
    </xdr:to>
    <xdr:sp macro="" textlink="">
      <xdr:nvSpPr>
        <xdr:cNvPr id="201" name="フローチャート : 判断 200"/>
        <xdr:cNvSpPr/>
      </xdr:nvSpPr>
      <xdr:spPr>
        <a:xfrm>
          <a:off x="3175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8030</xdr:rowOff>
    </xdr:from>
    <xdr:ext cx="762000" cy="259045"/>
    <xdr:sp macro="" textlink="">
      <xdr:nvSpPr>
        <xdr:cNvPr id="202" name="テキスト ボックス 201"/>
        <xdr:cNvSpPr txBox="1"/>
      </xdr:nvSpPr>
      <xdr:spPr>
        <a:xfrm>
          <a:off x="2844800" y="1440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87244</xdr:rowOff>
    </xdr:from>
    <xdr:to>
      <xdr:col>3</xdr:col>
      <xdr:colOff>279400</xdr:colOff>
      <xdr:row>82</xdr:row>
      <xdr:rowOff>110489</xdr:rowOff>
    </xdr:to>
    <xdr:cxnSp macro="">
      <xdr:nvCxnSpPr>
        <xdr:cNvPr id="203" name="直線コネクタ 202"/>
        <xdr:cNvCxnSpPr/>
      </xdr:nvCxnSpPr>
      <xdr:spPr>
        <a:xfrm flipV="1">
          <a:off x="1447800" y="14146144"/>
          <a:ext cx="889000" cy="2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85181</xdr:rowOff>
    </xdr:from>
    <xdr:to>
      <xdr:col>3</xdr:col>
      <xdr:colOff>330200</xdr:colOff>
      <xdr:row>84</xdr:row>
      <xdr:rowOff>15331</xdr:rowOff>
    </xdr:to>
    <xdr:sp macro="" textlink="">
      <xdr:nvSpPr>
        <xdr:cNvPr id="204" name="フローチャート : 判断 203"/>
        <xdr:cNvSpPr/>
      </xdr:nvSpPr>
      <xdr:spPr>
        <a:xfrm>
          <a:off x="2286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108</xdr:rowOff>
    </xdr:from>
    <xdr:ext cx="762000" cy="259045"/>
    <xdr:sp macro="" textlink="">
      <xdr:nvSpPr>
        <xdr:cNvPr id="205" name="テキスト ボックス 204"/>
        <xdr:cNvSpPr txBox="1"/>
      </xdr:nvSpPr>
      <xdr:spPr>
        <a:xfrm>
          <a:off x="1955800" y="1440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73051</xdr:rowOff>
    </xdr:from>
    <xdr:to>
      <xdr:col>2</xdr:col>
      <xdr:colOff>127000</xdr:colOff>
      <xdr:row>84</xdr:row>
      <xdr:rowOff>3201</xdr:rowOff>
    </xdr:to>
    <xdr:sp macro="" textlink="">
      <xdr:nvSpPr>
        <xdr:cNvPr id="206" name="フローチャート : 判断 205"/>
        <xdr:cNvSpPr/>
      </xdr:nvSpPr>
      <xdr:spPr>
        <a:xfrm>
          <a:off x="1397000" y="1430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159428</xdr:rowOff>
    </xdr:from>
    <xdr:ext cx="762000" cy="259045"/>
    <xdr:sp macro="" textlink="">
      <xdr:nvSpPr>
        <xdr:cNvPr id="207" name="テキスト ボックス 206"/>
        <xdr:cNvSpPr txBox="1"/>
      </xdr:nvSpPr>
      <xdr:spPr>
        <a:xfrm>
          <a:off x="1066800" y="1438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123248</xdr:rowOff>
    </xdr:from>
    <xdr:to>
      <xdr:col>7</xdr:col>
      <xdr:colOff>203200</xdr:colOff>
      <xdr:row>83</xdr:row>
      <xdr:rowOff>53398</xdr:rowOff>
    </xdr:to>
    <xdr:sp macro="" textlink="">
      <xdr:nvSpPr>
        <xdr:cNvPr id="213" name="円/楕円 212"/>
        <xdr:cNvSpPr/>
      </xdr:nvSpPr>
      <xdr:spPr>
        <a:xfrm>
          <a:off x="4902200" y="1418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139775</xdr:rowOff>
    </xdr:from>
    <xdr:ext cx="762000" cy="259045"/>
    <xdr:sp macro="" textlink="">
      <xdr:nvSpPr>
        <xdr:cNvPr id="214" name="人件費・物件費等の状況該当値テキスト"/>
        <xdr:cNvSpPr txBox="1"/>
      </xdr:nvSpPr>
      <xdr:spPr>
        <a:xfrm>
          <a:off x="5041900" y="1402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103,744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112406</xdr:rowOff>
    </xdr:from>
    <xdr:to>
      <xdr:col>6</xdr:col>
      <xdr:colOff>50800</xdr:colOff>
      <xdr:row>83</xdr:row>
      <xdr:rowOff>42556</xdr:rowOff>
    </xdr:to>
    <xdr:sp macro="" textlink="">
      <xdr:nvSpPr>
        <xdr:cNvPr id="215" name="円/楕円 214"/>
        <xdr:cNvSpPr/>
      </xdr:nvSpPr>
      <xdr:spPr>
        <a:xfrm>
          <a:off x="4064000" y="1417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52733</xdr:rowOff>
    </xdr:from>
    <xdr:ext cx="736600" cy="259045"/>
    <xdr:sp macro="" textlink="">
      <xdr:nvSpPr>
        <xdr:cNvPr id="216" name="テキスト ボックス 215"/>
        <xdr:cNvSpPr txBox="1"/>
      </xdr:nvSpPr>
      <xdr:spPr>
        <a:xfrm>
          <a:off x="3733800" y="1394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102,396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77715</xdr:rowOff>
    </xdr:from>
    <xdr:to>
      <xdr:col>4</xdr:col>
      <xdr:colOff>533400</xdr:colOff>
      <xdr:row>83</xdr:row>
      <xdr:rowOff>7865</xdr:rowOff>
    </xdr:to>
    <xdr:sp macro="" textlink="">
      <xdr:nvSpPr>
        <xdr:cNvPr id="217" name="円/楕円 216"/>
        <xdr:cNvSpPr/>
      </xdr:nvSpPr>
      <xdr:spPr>
        <a:xfrm>
          <a:off x="3175000" y="1413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18042</xdr:rowOff>
    </xdr:from>
    <xdr:ext cx="762000" cy="259045"/>
    <xdr:sp macro="" textlink="">
      <xdr:nvSpPr>
        <xdr:cNvPr id="218" name="テキスト ボックス 217"/>
        <xdr:cNvSpPr txBox="1"/>
      </xdr:nvSpPr>
      <xdr:spPr>
        <a:xfrm>
          <a:off x="2844800" y="1390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98,083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36444</xdr:rowOff>
    </xdr:from>
    <xdr:to>
      <xdr:col>3</xdr:col>
      <xdr:colOff>330200</xdr:colOff>
      <xdr:row>82</xdr:row>
      <xdr:rowOff>138044</xdr:rowOff>
    </xdr:to>
    <xdr:sp macro="" textlink="">
      <xdr:nvSpPr>
        <xdr:cNvPr id="219" name="円/楕円 218"/>
        <xdr:cNvSpPr/>
      </xdr:nvSpPr>
      <xdr:spPr>
        <a:xfrm>
          <a:off x="2286000" y="1409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148221</xdr:rowOff>
    </xdr:from>
    <xdr:ext cx="762000" cy="259045"/>
    <xdr:sp macro="" textlink="">
      <xdr:nvSpPr>
        <xdr:cNvPr id="220" name="テキスト ボックス 219"/>
        <xdr:cNvSpPr txBox="1"/>
      </xdr:nvSpPr>
      <xdr:spPr>
        <a:xfrm>
          <a:off x="1955800" y="1386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92,952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59689</xdr:rowOff>
    </xdr:from>
    <xdr:to>
      <xdr:col>2</xdr:col>
      <xdr:colOff>127000</xdr:colOff>
      <xdr:row>82</xdr:row>
      <xdr:rowOff>161289</xdr:rowOff>
    </xdr:to>
    <xdr:sp macro="" textlink="">
      <xdr:nvSpPr>
        <xdr:cNvPr id="221" name="円/楕円 220"/>
        <xdr:cNvSpPr/>
      </xdr:nvSpPr>
      <xdr:spPr>
        <a:xfrm>
          <a:off x="13970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xdr:rowOff>
    </xdr:from>
    <xdr:ext cx="762000" cy="259045"/>
    <xdr:sp macro="" textlink="">
      <xdr:nvSpPr>
        <xdr:cNvPr id="222" name="テキスト ボックス 221"/>
        <xdr:cNvSpPr txBox="1"/>
      </xdr:nvSpPr>
      <xdr:spPr>
        <a:xfrm>
          <a:off x="1066800" y="13887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95,842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a:t>
          </a:r>
          <a:r>
            <a:rPr kumimoji="1" lang="en-US" altLang="ja-JP" sz="1300">
              <a:latin typeface="ＭＳ Ｐゴシック"/>
            </a:rPr>
            <a:t>0.7</a:t>
          </a:r>
          <a:r>
            <a:rPr kumimoji="1" lang="ja-JP" altLang="en-US" sz="1300">
              <a:latin typeface="ＭＳ Ｐゴシック"/>
            </a:rPr>
            <a:t>ポイント上回っているものの、対前年度比では</a:t>
          </a:r>
          <a:r>
            <a:rPr kumimoji="1" lang="en-US" altLang="ja-JP" sz="1300">
              <a:latin typeface="ＭＳ Ｐゴシック"/>
            </a:rPr>
            <a:t>0.5</a:t>
          </a:r>
          <a:r>
            <a:rPr kumimoji="1" lang="ja-JP" altLang="en-US" sz="1300">
              <a:latin typeface="ＭＳ Ｐゴシック"/>
            </a:rPr>
            <a:t>ポイントの減少となった。主な要因としては高給者が退職したこと、現給保障者の割合が</a:t>
          </a:r>
          <a:r>
            <a:rPr kumimoji="1" lang="en-US" altLang="ja-JP" sz="1300">
              <a:latin typeface="ＭＳ Ｐゴシック"/>
            </a:rPr>
            <a:t>53.1</a:t>
          </a:r>
          <a:r>
            <a:rPr kumimoji="1" lang="ja-JP" altLang="en-US" sz="1300">
              <a:latin typeface="ＭＳ Ｐゴシック"/>
            </a:rPr>
            <a:t>ポイント減少したこと等が挙げられる。</a:t>
          </a:r>
          <a:endParaRPr kumimoji="1" lang="en-US" altLang="ja-JP" sz="1300">
            <a:latin typeface="ＭＳ Ｐゴシック"/>
          </a:endParaRPr>
        </a:p>
        <a:p>
          <a:r>
            <a:rPr kumimoji="1" lang="ja-JP" altLang="en-US" sz="1300">
              <a:latin typeface="ＭＳ Ｐゴシック"/>
            </a:rPr>
            <a:t>　今後も国、県、各市及び民間との給与水準の均衡を図り、財政状況等を踏まえ給与の適正な執行に努める。</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95250</xdr:rowOff>
    </xdr:from>
    <xdr:to>
      <xdr:col>24</xdr:col>
      <xdr:colOff>558800</xdr:colOff>
      <xdr:row>86</xdr:row>
      <xdr:rowOff>159052</xdr:rowOff>
    </xdr:to>
    <xdr:cxnSp macro="">
      <xdr:nvCxnSpPr>
        <xdr:cNvPr id="253" name="直線コネクタ 252"/>
        <xdr:cNvCxnSpPr/>
      </xdr:nvCxnSpPr>
      <xdr:spPr>
        <a:xfrm flipV="1">
          <a:off x="17018000" y="13639800"/>
          <a:ext cx="0" cy="1263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10177</xdr:rowOff>
    </xdr:from>
    <xdr:ext cx="762000" cy="259045"/>
    <xdr:sp macro="" textlink="">
      <xdr:nvSpPr>
        <xdr:cNvPr id="256"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79</xdr:row>
      <xdr:rowOff>95250</xdr:rowOff>
    </xdr:from>
    <xdr:to>
      <xdr:col>24</xdr:col>
      <xdr:colOff>647700</xdr:colOff>
      <xdr:row>79</xdr:row>
      <xdr:rowOff>95250</xdr:rowOff>
    </xdr:to>
    <xdr:cxnSp macro="">
      <xdr:nvCxnSpPr>
        <xdr:cNvPr id="257" name="直線コネクタ 256"/>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7862</xdr:rowOff>
    </xdr:from>
    <xdr:to>
      <xdr:col>24</xdr:col>
      <xdr:colOff>558800</xdr:colOff>
      <xdr:row>84</xdr:row>
      <xdr:rowOff>65314</xdr:rowOff>
    </xdr:to>
    <xdr:cxnSp macro="">
      <xdr:nvCxnSpPr>
        <xdr:cNvPr id="258" name="直線コネクタ 257"/>
        <xdr:cNvCxnSpPr/>
      </xdr:nvCxnSpPr>
      <xdr:spPr>
        <a:xfrm flipV="1">
          <a:off x="16179800" y="14409662"/>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64606</xdr:rowOff>
    </xdr:from>
    <xdr:ext cx="762000" cy="259045"/>
    <xdr:sp macro="" textlink="">
      <xdr:nvSpPr>
        <xdr:cNvPr id="259" name="給与水準   （国との比較）平均値テキスト"/>
        <xdr:cNvSpPr txBox="1"/>
      </xdr:nvSpPr>
      <xdr:spPr>
        <a:xfrm>
          <a:off x="17106900" y="141235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48079</xdr:rowOff>
    </xdr:from>
    <xdr:to>
      <xdr:col>24</xdr:col>
      <xdr:colOff>609600</xdr:colOff>
      <xdr:row>83</xdr:row>
      <xdr:rowOff>149679</xdr:rowOff>
    </xdr:to>
    <xdr:sp macro="" textlink="">
      <xdr:nvSpPr>
        <xdr:cNvPr id="260" name="フローチャート : 判断 259"/>
        <xdr:cNvSpPr/>
      </xdr:nvSpPr>
      <xdr:spPr>
        <a:xfrm>
          <a:off x="169672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110368</xdr:rowOff>
    </xdr:from>
    <xdr:to>
      <xdr:col>23</xdr:col>
      <xdr:colOff>406400</xdr:colOff>
      <xdr:row>84</xdr:row>
      <xdr:rowOff>65314</xdr:rowOff>
    </xdr:to>
    <xdr:cxnSp macro="">
      <xdr:nvCxnSpPr>
        <xdr:cNvPr id="261" name="直線コネクタ 260"/>
        <xdr:cNvCxnSpPr/>
      </xdr:nvCxnSpPr>
      <xdr:spPr>
        <a:xfrm>
          <a:off x="15290800" y="14340718"/>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71059</xdr:rowOff>
    </xdr:from>
    <xdr:to>
      <xdr:col>23</xdr:col>
      <xdr:colOff>457200</xdr:colOff>
      <xdr:row>84</xdr:row>
      <xdr:rowOff>1209</xdr:rowOff>
    </xdr:to>
    <xdr:sp macro="" textlink="">
      <xdr:nvSpPr>
        <xdr:cNvPr id="262" name="フローチャート : 判断 261"/>
        <xdr:cNvSpPr/>
      </xdr:nvSpPr>
      <xdr:spPr>
        <a:xfrm>
          <a:off x="16129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11386</xdr:rowOff>
    </xdr:from>
    <xdr:ext cx="736600" cy="259045"/>
    <xdr:sp macro="" textlink="">
      <xdr:nvSpPr>
        <xdr:cNvPr id="263" name="テキスト ボックス 262"/>
        <xdr:cNvSpPr txBox="1"/>
      </xdr:nvSpPr>
      <xdr:spPr>
        <a:xfrm>
          <a:off x="15798800" y="1407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110368</xdr:rowOff>
    </xdr:from>
    <xdr:to>
      <xdr:col>22</xdr:col>
      <xdr:colOff>203200</xdr:colOff>
      <xdr:row>83</xdr:row>
      <xdr:rowOff>133350</xdr:rowOff>
    </xdr:to>
    <xdr:cxnSp macro="">
      <xdr:nvCxnSpPr>
        <xdr:cNvPr id="264" name="直線コネクタ 263"/>
        <xdr:cNvCxnSpPr/>
      </xdr:nvCxnSpPr>
      <xdr:spPr>
        <a:xfrm flipV="1">
          <a:off x="14401800" y="14340718"/>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159856</xdr:rowOff>
    </xdr:from>
    <xdr:ext cx="762000" cy="259045"/>
    <xdr:sp macro="" textlink="">
      <xdr:nvSpPr>
        <xdr:cNvPr id="266" name="テキスト ボックス 265"/>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133350</xdr:rowOff>
    </xdr:from>
    <xdr:to>
      <xdr:col>21</xdr:col>
      <xdr:colOff>0</xdr:colOff>
      <xdr:row>89</xdr:row>
      <xdr:rowOff>35379</xdr:rowOff>
    </xdr:to>
    <xdr:cxnSp macro="">
      <xdr:nvCxnSpPr>
        <xdr:cNvPr id="267" name="直線コネクタ 266"/>
        <xdr:cNvCxnSpPr/>
      </xdr:nvCxnSpPr>
      <xdr:spPr>
        <a:xfrm flipV="1">
          <a:off x="13512800" y="14363700"/>
          <a:ext cx="889000" cy="93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8" name="フローチャート : 判断 267"/>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159856</xdr:rowOff>
    </xdr:from>
    <xdr:ext cx="762000" cy="259045"/>
    <xdr:sp macro="" textlink="">
      <xdr:nvSpPr>
        <xdr:cNvPr id="269" name="テキスト ボックス 268"/>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38904</xdr:rowOff>
    </xdr:from>
    <xdr:ext cx="762000" cy="259045"/>
    <xdr:sp macro="" textlink="">
      <xdr:nvSpPr>
        <xdr:cNvPr id="271" name="テキスト ボックス 270"/>
        <xdr:cNvSpPr txBox="1"/>
      </xdr:nvSpPr>
      <xdr:spPr>
        <a:xfrm>
          <a:off x="13131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128512</xdr:rowOff>
    </xdr:from>
    <xdr:to>
      <xdr:col>24</xdr:col>
      <xdr:colOff>609600</xdr:colOff>
      <xdr:row>84</xdr:row>
      <xdr:rowOff>58662</xdr:rowOff>
    </xdr:to>
    <xdr:sp macro="" textlink="">
      <xdr:nvSpPr>
        <xdr:cNvPr id="277" name="円/楕円 276"/>
        <xdr:cNvSpPr/>
      </xdr:nvSpPr>
      <xdr:spPr>
        <a:xfrm>
          <a:off x="169672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100589</xdr:rowOff>
    </xdr:from>
    <xdr:ext cx="762000" cy="259045"/>
    <xdr:sp macro="" textlink="">
      <xdr:nvSpPr>
        <xdr:cNvPr id="278" name="給与水準   （国との比較）該当値テキスト"/>
        <xdr:cNvSpPr txBox="1"/>
      </xdr:nvSpPr>
      <xdr:spPr>
        <a:xfrm>
          <a:off x="17106900" y="1433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14514</xdr:rowOff>
    </xdr:from>
    <xdr:to>
      <xdr:col>23</xdr:col>
      <xdr:colOff>457200</xdr:colOff>
      <xdr:row>84</xdr:row>
      <xdr:rowOff>116114</xdr:rowOff>
    </xdr:to>
    <xdr:sp macro="" textlink="">
      <xdr:nvSpPr>
        <xdr:cNvPr id="279" name="円/楕円 278"/>
        <xdr:cNvSpPr/>
      </xdr:nvSpPr>
      <xdr:spPr>
        <a:xfrm>
          <a:off x="16129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100891</xdr:rowOff>
    </xdr:from>
    <xdr:ext cx="736600" cy="259045"/>
    <xdr:sp macro="" textlink="">
      <xdr:nvSpPr>
        <xdr:cNvPr id="280" name="テキスト ボックス 279"/>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59568</xdr:rowOff>
    </xdr:from>
    <xdr:to>
      <xdr:col>22</xdr:col>
      <xdr:colOff>254000</xdr:colOff>
      <xdr:row>83</xdr:row>
      <xdr:rowOff>161168</xdr:rowOff>
    </xdr:to>
    <xdr:sp macro="" textlink="">
      <xdr:nvSpPr>
        <xdr:cNvPr id="281" name="円/楕円 280"/>
        <xdr:cNvSpPr/>
      </xdr:nvSpPr>
      <xdr:spPr>
        <a:xfrm>
          <a:off x="15240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145945</xdr:rowOff>
    </xdr:from>
    <xdr:ext cx="762000" cy="259045"/>
    <xdr:sp macro="" textlink="">
      <xdr:nvSpPr>
        <xdr:cNvPr id="282" name="テキスト ボックス 281"/>
        <xdr:cNvSpPr txBox="1"/>
      </xdr:nvSpPr>
      <xdr:spPr>
        <a:xfrm>
          <a:off x="149098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82550</xdr:rowOff>
    </xdr:from>
    <xdr:to>
      <xdr:col>21</xdr:col>
      <xdr:colOff>50800</xdr:colOff>
      <xdr:row>84</xdr:row>
      <xdr:rowOff>12700</xdr:rowOff>
    </xdr:to>
    <xdr:sp macro="" textlink="">
      <xdr:nvSpPr>
        <xdr:cNvPr id="283" name="円/楕円 282"/>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168927</xdr:rowOff>
    </xdr:from>
    <xdr:ext cx="762000" cy="259045"/>
    <xdr:sp macro="" textlink="">
      <xdr:nvSpPr>
        <xdr:cNvPr id="284" name="テキスト ボックス 283"/>
        <xdr:cNvSpPr txBox="1"/>
      </xdr:nvSpPr>
      <xdr:spPr>
        <a:xfrm>
          <a:off x="14020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156029</xdr:rowOff>
    </xdr:from>
    <xdr:to>
      <xdr:col>19</xdr:col>
      <xdr:colOff>533400</xdr:colOff>
      <xdr:row>89</xdr:row>
      <xdr:rowOff>86179</xdr:rowOff>
    </xdr:to>
    <xdr:sp macro="" textlink="">
      <xdr:nvSpPr>
        <xdr:cNvPr id="285" name="円/楕円 284"/>
        <xdr:cNvSpPr/>
      </xdr:nvSpPr>
      <xdr:spPr>
        <a:xfrm>
          <a:off x="13462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70956</xdr:rowOff>
    </xdr:from>
    <xdr:ext cx="762000" cy="259045"/>
    <xdr:sp macro="" textlink="">
      <xdr:nvSpPr>
        <xdr:cNvPr id="286" name="テキスト ボックス 285"/>
        <xdr:cNvSpPr txBox="1"/>
      </xdr:nvSpPr>
      <xdr:spPr>
        <a:xfrm>
          <a:off x="13131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a:t>
          </a:r>
          <a:r>
            <a:rPr kumimoji="1" lang="en-US" altLang="ja-JP" sz="1300">
              <a:latin typeface="ＭＳ Ｐゴシック"/>
            </a:rPr>
            <a:t>1.44</a:t>
          </a:r>
          <a:r>
            <a:rPr kumimoji="1" lang="ja-JP" altLang="en-US" sz="1300">
              <a:latin typeface="ＭＳ Ｐゴシック"/>
            </a:rPr>
            <a:t>ポイント下回っており、</a:t>
          </a:r>
          <a:r>
            <a:rPr kumimoji="1" lang="en-US" altLang="ja-JP" sz="1300">
              <a:latin typeface="ＭＳ Ｐゴシック"/>
            </a:rPr>
            <a:t>28</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日には定員管理の目標数を達成した。しかしながら、</a:t>
          </a:r>
          <a:r>
            <a:rPr kumimoji="1" lang="en-US" altLang="ja-JP" sz="1300">
              <a:latin typeface="ＭＳ Ｐゴシック"/>
            </a:rPr>
            <a:t>29</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日の職員数は、</a:t>
          </a:r>
          <a:r>
            <a:rPr kumimoji="1" lang="ja-JP" altLang="en-US" sz="1300">
              <a:solidFill>
                <a:sysClr val="windowText" lastClr="000000"/>
              </a:solidFill>
              <a:latin typeface="ＭＳ Ｐゴシック"/>
            </a:rPr>
            <a:t>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年熊本地震や橋梁長寿命化</a:t>
          </a:r>
          <a:r>
            <a:rPr kumimoji="1" lang="ja-JP" altLang="en-US" sz="1300">
              <a:latin typeface="ＭＳ Ｐゴシック"/>
            </a:rPr>
            <a:t>への対応のため増加し、定員管理の目標数をわずかに超えている。（対前年度比で</a:t>
          </a:r>
          <a:r>
            <a:rPr kumimoji="1" lang="en-US" altLang="ja-JP" sz="1300">
              <a:latin typeface="ＭＳ Ｐゴシック"/>
            </a:rPr>
            <a:t>0.22</a:t>
          </a:r>
          <a:r>
            <a:rPr kumimoji="1" lang="ja-JP" altLang="en-US" sz="1300">
              <a:latin typeface="ＭＳ Ｐゴシック"/>
            </a:rPr>
            <a:t>ポイント増加した主な要因）</a:t>
          </a:r>
          <a:endParaRPr kumimoji="1" lang="en-US" altLang="ja-JP" sz="1300">
            <a:latin typeface="ＭＳ Ｐゴシック"/>
          </a:endParaRPr>
        </a:p>
        <a:p>
          <a:r>
            <a:rPr kumimoji="1" lang="ja-JP" altLang="en-US" sz="1300">
              <a:latin typeface="ＭＳ Ｐゴシック"/>
            </a:rPr>
            <a:t>　今後は、業務量に応じた職員の配置やアウトソーシング等により適正な定員管理に努めていく。</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94041</xdr:rowOff>
    </xdr:to>
    <xdr:cxnSp macro="">
      <xdr:nvCxnSpPr>
        <xdr:cNvPr id="318" name="直線コネクタ 317"/>
        <xdr:cNvCxnSpPr/>
      </xdr:nvCxnSpPr>
      <xdr:spPr>
        <a:xfrm flipV="1">
          <a:off x="17018000" y="10117062"/>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66118</xdr:rowOff>
    </xdr:from>
    <xdr:ext cx="762000" cy="259045"/>
    <xdr:sp macro="" textlink="">
      <xdr:nvSpPr>
        <xdr:cNvPr id="319" name="定員管理の状況最小値テキスト"/>
        <xdr:cNvSpPr txBox="1"/>
      </xdr:nvSpPr>
      <xdr:spPr>
        <a:xfrm>
          <a:off x="17106900" y="113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a:t>
          </a:r>
          <a:endParaRPr kumimoji="1" lang="ja-JP" altLang="en-US" sz="1000" b="1">
            <a:latin typeface="ＭＳ Ｐゴシック"/>
          </a:endParaRPr>
        </a:p>
      </xdr:txBody>
    </xdr:sp>
    <xdr:clientData/>
  </xdr:oneCellAnchor>
  <xdr:twoCellAnchor>
    <xdr:from>
      <xdr:col>24</xdr:col>
      <xdr:colOff>469900</xdr:colOff>
      <xdr:row>66</xdr:row>
      <xdr:rowOff>94041</xdr:rowOff>
    </xdr:from>
    <xdr:to>
      <xdr:col>24</xdr:col>
      <xdr:colOff>647700</xdr:colOff>
      <xdr:row>66</xdr:row>
      <xdr:rowOff>94041</xdr:rowOff>
    </xdr:to>
    <xdr:cxnSp macro="">
      <xdr:nvCxnSpPr>
        <xdr:cNvPr id="320" name="直線コネクタ 319"/>
        <xdr:cNvCxnSpPr/>
      </xdr:nvCxnSpPr>
      <xdr:spPr>
        <a:xfrm>
          <a:off x="16929100" y="1140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54126</xdr:rowOff>
    </xdr:from>
    <xdr:to>
      <xdr:col>24</xdr:col>
      <xdr:colOff>558800</xdr:colOff>
      <xdr:row>60</xdr:row>
      <xdr:rowOff>79405</xdr:rowOff>
    </xdr:to>
    <xdr:cxnSp macro="">
      <xdr:nvCxnSpPr>
        <xdr:cNvPr id="323" name="直線コネクタ 322"/>
        <xdr:cNvCxnSpPr/>
      </xdr:nvCxnSpPr>
      <xdr:spPr>
        <a:xfrm>
          <a:off x="16179800" y="10341126"/>
          <a:ext cx="8382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166145</xdr:rowOff>
    </xdr:from>
    <xdr:ext cx="762000" cy="259045"/>
    <xdr:sp macro="" textlink="">
      <xdr:nvSpPr>
        <xdr:cNvPr id="324" name="定員管理の状況平均値テキスト"/>
        <xdr:cNvSpPr txBox="1"/>
      </xdr:nvSpPr>
      <xdr:spPr>
        <a:xfrm>
          <a:off x="17106900" y="10453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22618</xdr:rowOff>
    </xdr:from>
    <xdr:to>
      <xdr:col>24</xdr:col>
      <xdr:colOff>609600</xdr:colOff>
      <xdr:row>61</xdr:row>
      <xdr:rowOff>124218</xdr:rowOff>
    </xdr:to>
    <xdr:sp macro="" textlink="">
      <xdr:nvSpPr>
        <xdr:cNvPr id="325" name="フローチャート : 判断 324"/>
        <xdr:cNvSpPr/>
      </xdr:nvSpPr>
      <xdr:spPr>
        <a:xfrm>
          <a:off x="169672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54126</xdr:rowOff>
    </xdr:from>
    <xdr:to>
      <xdr:col>23</xdr:col>
      <xdr:colOff>406400</xdr:colOff>
      <xdr:row>60</xdr:row>
      <xdr:rowOff>69064</xdr:rowOff>
    </xdr:to>
    <xdr:cxnSp macro="">
      <xdr:nvCxnSpPr>
        <xdr:cNvPr id="326" name="直線コネクタ 325"/>
        <xdr:cNvCxnSpPr/>
      </xdr:nvCxnSpPr>
      <xdr:spPr>
        <a:xfrm flipV="1">
          <a:off x="15290800" y="10341126"/>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165342</xdr:rowOff>
    </xdr:from>
    <xdr:to>
      <xdr:col>23</xdr:col>
      <xdr:colOff>457200</xdr:colOff>
      <xdr:row>61</xdr:row>
      <xdr:rowOff>95492</xdr:rowOff>
    </xdr:to>
    <xdr:sp macro="" textlink="">
      <xdr:nvSpPr>
        <xdr:cNvPr id="327" name="フローチャート : 判断 326"/>
        <xdr:cNvSpPr/>
      </xdr:nvSpPr>
      <xdr:spPr>
        <a:xfrm>
          <a:off x="16129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80269</xdr:rowOff>
    </xdr:from>
    <xdr:ext cx="736600" cy="259045"/>
    <xdr:sp macro="" textlink="">
      <xdr:nvSpPr>
        <xdr:cNvPr id="328" name="テキスト ボックス 327"/>
        <xdr:cNvSpPr txBox="1"/>
      </xdr:nvSpPr>
      <xdr:spPr>
        <a:xfrm>
          <a:off x="15798800" y="10538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69064</xdr:rowOff>
    </xdr:from>
    <xdr:to>
      <xdr:col>22</xdr:col>
      <xdr:colOff>203200</xdr:colOff>
      <xdr:row>60</xdr:row>
      <xdr:rowOff>85151</xdr:rowOff>
    </xdr:to>
    <xdr:cxnSp macro="">
      <xdr:nvCxnSpPr>
        <xdr:cNvPr id="329" name="直線コネクタ 328"/>
        <xdr:cNvCxnSpPr/>
      </xdr:nvCxnSpPr>
      <xdr:spPr>
        <a:xfrm flipV="1">
          <a:off x="14401800" y="10356064"/>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69971</xdr:rowOff>
    </xdr:from>
    <xdr:to>
      <xdr:col>22</xdr:col>
      <xdr:colOff>254000</xdr:colOff>
      <xdr:row>61</xdr:row>
      <xdr:rowOff>121</xdr:rowOff>
    </xdr:to>
    <xdr:sp macro="" textlink="">
      <xdr:nvSpPr>
        <xdr:cNvPr id="330" name="フローチャート : 判断 329"/>
        <xdr:cNvSpPr/>
      </xdr:nvSpPr>
      <xdr:spPr>
        <a:xfrm>
          <a:off x="15240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156348</xdr:rowOff>
    </xdr:from>
    <xdr:ext cx="762000" cy="259045"/>
    <xdr:sp macro="" textlink="">
      <xdr:nvSpPr>
        <xdr:cNvPr id="331" name="テキスト ボックス 330"/>
        <xdr:cNvSpPr txBox="1"/>
      </xdr:nvSpPr>
      <xdr:spPr>
        <a:xfrm>
          <a:off x="14909800" y="104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85151</xdr:rowOff>
    </xdr:from>
    <xdr:to>
      <xdr:col>21</xdr:col>
      <xdr:colOff>0</xdr:colOff>
      <xdr:row>60</xdr:row>
      <xdr:rowOff>108131</xdr:rowOff>
    </xdr:to>
    <xdr:cxnSp macro="">
      <xdr:nvCxnSpPr>
        <xdr:cNvPr id="332" name="直線コネクタ 331"/>
        <xdr:cNvCxnSpPr/>
      </xdr:nvCxnSpPr>
      <xdr:spPr>
        <a:xfrm flipV="1">
          <a:off x="13512800" y="10372151"/>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74567</xdr:rowOff>
    </xdr:from>
    <xdr:to>
      <xdr:col>21</xdr:col>
      <xdr:colOff>50800</xdr:colOff>
      <xdr:row>61</xdr:row>
      <xdr:rowOff>4717</xdr:rowOff>
    </xdr:to>
    <xdr:sp macro="" textlink="">
      <xdr:nvSpPr>
        <xdr:cNvPr id="333" name="フローチャート : 判断 332"/>
        <xdr:cNvSpPr/>
      </xdr:nvSpPr>
      <xdr:spPr>
        <a:xfrm>
          <a:off x="14351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160944</xdr:rowOff>
    </xdr:from>
    <xdr:ext cx="762000" cy="259045"/>
    <xdr:sp macro="" textlink="">
      <xdr:nvSpPr>
        <xdr:cNvPr id="334" name="テキスト ボックス 333"/>
        <xdr:cNvSpPr txBox="1"/>
      </xdr:nvSpPr>
      <xdr:spPr>
        <a:xfrm>
          <a:off x="140208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83759</xdr:rowOff>
    </xdr:from>
    <xdr:to>
      <xdr:col>19</xdr:col>
      <xdr:colOff>533400</xdr:colOff>
      <xdr:row>61</xdr:row>
      <xdr:rowOff>13909</xdr:rowOff>
    </xdr:to>
    <xdr:sp macro="" textlink="">
      <xdr:nvSpPr>
        <xdr:cNvPr id="335" name="フローチャート : 判断 334"/>
        <xdr:cNvSpPr/>
      </xdr:nvSpPr>
      <xdr:spPr>
        <a:xfrm>
          <a:off x="13462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170136</xdr:rowOff>
    </xdr:from>
    <xdr:ext cx="762000" cy="259045"/>
    <xdr:sp macro="" textlink="">
      <xdr:nvSpPr>
        <xdr:cNvPr id="336" name="テキスト ボックス 335"/>
        <xdr:cNvSpPr txBox="1"/>
      </xdr:nvSpPr>
      <xdr:spPr>
        <a:xfrm>
          <a:off x="13131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28605</xdr:rowOff>
    </xdr:from>
    <xdr:to>
      <xdr:col>24</xdr:col>
      <xdr:colOff>609600</xdr:colOff>
      <xdr:row>60</xdr:row>
      <xdr:rowOff>130205</xdr:rowOff>
    </xdr:to>
    <xdr:sp macro="" textlink="">
      <xdr:nvSpPr>
        <xdr:cNvPr id="342" name="円/楕円 341"/>
        <xdr:cNvSpPr/>
      </xdr:nvSpPr>
      <xdr:spPr>
        <a:xfrm>
          <a:off x="16967200" y="1031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45132</xdr:rowOff>
    </xdr:from>
    <xdr:ext cx="762000" cy="259045"/>
    <xdr:sp macro="" textlink="">
      <xdr:nvSpPr>
        <xdr:cNvPr id="343" name="定員管理の状況該当値テキスト"/>
        <xdr:cNvSpPr txBox="1"/>
      </xdr:nvSpPr>
      <xdr:spPr>
        <a:xfrm>
          <a:off x="17106900" y="10160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3326</xdr:rowOff>
    </xdr:from>
    <xdr:to>
      <xdr:col>23</xdr:col>
      <xdr:colOff>457200</xdr:colOff>
      <xdr:row>60</xdr:row>
      <xdr:rowOff>104926</xdr:rowOff>
    </xdr:to>
    <xdr:sp macro="" textlink="">
      <xdr:nvSpPr>
        <xdr:cNvPr id="344" name="円/楕円 343"/>
        <xdr:cNvSpPr/>
      </xdr:nvSpPr>
      <xdr:spPr>
        <a:xfrm>
          <a:off x="16129000" y="102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115103</xdr:rowOff>
    </xdr:from>
    <xdr:ext cx="736600" cy="259045"/>
    <xdr:sp macro="" textlink="">
      <xdr:nvSpPr>
        <xdr:cNvPr id="345" name="テキスト ボックス 344"/>
        <xdr:cNvSpPr txBox="1"/>
      </xdr:nvSpPr>
      <xdr:spPr>
        <a:xfrm>
          <a:off x="15798800" y="10059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18264</xdr:rowOff>
    </xdr:from>
    <xdr:to>
      <xdr:col>22</xdr:col>
      <xdr:colOff>254000</xdr:colOff>
      <xdr:row>60</xdr:row>
      <xdr:rowOff>119864</xdr:rowOff>
    </xdr:to>
    <xdr:sp macro="" textlink="">
      <xdr:nvSpPr>
        <xdr:cNvPr id="346" name="円/楕円 345"/>
        <xdr:cNvSpPr/>
      </xdr:nvSpPr>
      <xdr:spPr>
        <a:xfrm>
          <a:off x="15240000" y="1030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130041</xdr:rowOff>
    </xdr:from>
    <xdr:ext cx="762000" cy="259045"/>
    <xdr:sp macro="" textlink="">
      <xdr:nvSpPr>
        <xdr:cNvPr id="347" name="テキスト ボックス 346"/>
        <xdr:cNvSpPr txBox="1"/>
      </xdr:nvSpPr>
      <xdr:spPr>
        <a:xfrm>
          <a:off x="14909800" y="10074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34351</xdr:rowOff>
    </xdr:from>
    <xdr:to>
      <xdr:col>21</xdr:col>
      <xdr:colOff>50800</xdr:colOff>
      <xdr:row>60</xdr:row>
      <xdr:rowOff>135951</xdr:rowOff>
    </xdr:to>
    <xdr:sp macro="" textlink="">
      <xdr:nvSpPr>
        <xdr:cNvPr id="348" name="円/楕円 347"/>
        <xdr:cNvSpPr/>
      </xdr:nvSpPr>
      <xdr:spPr>
        <a:xfrm>
          <a:off x="14351000" y="103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146128</xdr:rowOff>
    </xdr:from>
    <xdr:ext cx="762000" cy="259045"/>
    <xdr:sp macro="" textlink="">
      <xdr:nvSpPr>
        <xdr:cNvPr id="349" name="テキスト ボックス 348"/>
        <xdr:cNvSpPr txBox="1"/>
      </xdr:nvSpPr>
      <xdr:spPr>
        <a:xfrm>
          <a:off x="14020800" y="100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57331</xdr:rowOff>
    </xdr:from>
    <xdr:to>
      <xdr:col>19</xdr:col>
      <xdr:colOff>533400</xdr:colOff>
      <xdr:row>60</xdr:row>
      <xdr:rowOff>158931</xdr:rowOff>
    </xdr:to>
    <xdr:sp macro="" textlink="">
      <xdr:nvSpPr>
        <xdr:cNvPr id="350" name="円/楕円 349"/>
        <xdr:cNvSpPr/>
      </xdr:nvSpPr>
      <xdr:spPr>
        <a:xfrm>
          <a:off x="13462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169108</xdr:rowOff>
    </xdr:from>
    <xdr:ext cx="762000" cy="259045"/>
    <xdr:sp macro="" textlink="">
      <xdr:nvSpPr>
        <xdr:cNvPr id="351" name="テキスト ボックス 350"/>
        <xdr:cNvSpPr txBox="1"/>
      </xdr:nvSpPr>
      <xdr:spPr>
        <a:xfrm>
          <a:off x="13131800" y="1011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a:t>
          </a:r>
          <a:r>
            <a:rPr kumimoji="1" lang="en-US" altLang="ja-JP" sz="1300">
              <a:latin typeface="ＭＳ Ｐゴシック"/>
            </a:rPr>
            <a:t>0.4</a:t>
          </a:r>
          <a:r>
            <a:rPr kumimoji="1" lang="ja-JP" altLang="en-US" sz="1300">
              <a:latin typeface="ＭＳ Ｐゴシック"/>
            </a:rPr>
            <a:t>ポイント上回っているものの、対前年度比で</a:t>
          </a:r>
          <a:r>
            <a:rPr kumimoji="1" lang="en-US" altLang="ja-JP" sz="1300">
              <a:latin typeface="ＭＳ Ｐゴシック"/>
            </a:rPr>
            <a:t>0.9</a:t>
          </a:r>
          <a:r>
            <a:rPr kumimoji="1" lang="ja-JP" altLang="en-US" sz="1300">
              <a:latin typeface="ＭＳ Ｐゴシック"/>
            </a:rPr>
            <a:t>ポイントの改善となり過去</a:t>
          </a:r>
          <a:r>
            <a:rPr kumimoji="1" lang="en-US" altLang="ja-JP" sz="1300">
              <a:latin typeface="ＭＳ Ｐゴシック"/>
            </a:rPr>
            <a:t>5</a:t>
          </a:r>
          <a:r>
            <a:rPr kumimoji="1" lang="ja-JP" altLang="en-US" sz="1300">
              <a:latin typeface="ＭＳ Ｐゴシック"/>
            </a:rPr>
            <a:t>年を見ても減少傾向にある。</a:t>
          </a:r>
          <a:r>
            <a:rPr kumimoji="1" lang="en-US" altLang="ja-JP" sz="1300">
              <a:latin typeface="ＭＳ Ｐゴシック"/>
            </a:rPr>
            <a:t>28</a:t>
          </a:r>
          <a:r>
            <a:rPr kumimoji="1" lang="ja-JP" altLang="en-US" sz="1300">
              <a:latin typeface="ＭＳ Ｐゴシック"/>
            </a:rPr>
            <a:t>年度の単年度では、普通交付税</a:t>
          </a:r>
          <a:r>
            <a:rPr kumimoji="1" lang="en-US" altLang="ja-JP" sz="1300">
              <a:latin typeface="ＭＳ Ｐゴシック"/>
            </a:rPr>
            <a:t>217</a:t>
          </a:r>
          <a:r>
            <a:rPr kumimoji="1" lang="ja-JP" altLang="en-US" sz="1300">
              <a:latin typeface="ＭＳ Ｐゴシック"/>
            </a:rPr>
            <a:t>百万円の減等が影響し比率は微増となった</a:t>
          </a:r>
          <a:r>
            <a:rPr kumimoji="1" lang="ja-JP" altLang="en-US" sz="1300">
              <a:solidFill>
                <a:sysClr val="windowText" lastClr="000000"/>
              </a:solidFill>
              <a:latin typeface="ＭＳ Ｐゴシック"/>
            </a:rPr>
            <a:t>が、実質公債費比率は</a:t>
          </a:r>
          <a:r>
            <a:rPr kumimoji="1" lang="en-US" altLang="ja-JP" sz="1300">
              <a:solidFill>
                <a:sysClr val="windowText" lastClr="000000"/>
              </a:solidFill>
              <a:latin typeface="ＭＳ Ｐゴシック"/>
            </a:rPr>
            <a:t>3</a:t>
          </a:r>
          <a:r>
            <a:rPr kumimoji="1" lang="ja-JP" altLang="en-US" sz="1300">
              <a:solidFill>
                <a:sysClr val="windowText" lastClr="000000"/>
              </a:solidFill>
              <a:latin typeface="ＭＳ Ｐゴシック"/>
            </a:rPr>
            <a:t>か年平均であり、</a:t>
          </a:r>
          <a:r>
            <a:rPr kumimoji="1" lang="en-US" altLang="ja-JP" sz="1300">
              <a:solidFill>
                <a:sysClr val="windowText" lastClr="000000"/>
              </a:solidFill>
              <a:latin typeface="ＭＳ Ｐゴシック"/>
            </a:rPr>
            <a:t>25</a:t>
          </a:r>
          <a:r>
            <a:rPr kumimoji="1" lang="ja-JP" altLang="en-US" sz="1300">
              <a:solidFill>
                <a:sysClr val="windowText" lastClr="000000"/>
              </a:solidFill>
              <a:latin typeface="ＭＳ Ｐゴシック"/>
            </a:rPr>
            <a:t>年度の比率に比べて改善したため、</a:t>
          </a:r>
          <a:r>
            <a:rPr kumimoji="1" lang="ja-JP" altLang="en-US" sz="1300">
              <a:latin typeface="ＭＳ Ｐゴシック"/>
            </a:rPr>
            <a:t>今回大きく減少することとなった。</a:t>
          </a:r>
          <a:endParaRPr kumimoji="1" lang="en-US" altLang="ja-JP" sz="1300">
            <a:latin typeface="ＭＳ Ｐゴシック"/>
          </a:endParaRPr>
        </a:p>
        <a:p>
          <a:r>
            <a:rPr kumimoji="1" lang="ja-JP" altLang="en-US" sz="1300">
              <a:solidFill>
                <a:schemeClr val="dk1"/>
              </a:solidFill>
              <a:latin typeface="+mn-lt"/>
              <a:ea typeface="+mn-ea"/>
              <a:cs typeface="+mn-cs"/>
            </a:rPr>
            <a:t>　今後は、市民会館建設や学校規模適正化事業等の大規模な普通建設事業等により、</a:t>
          </a:r>
          <a:r>
            <a:rPr kumimoji="1" lang="ja-JP" altLang="ja-JP" sz="1300">
              <a:solidFill>
                <a:schemeClr val="dk1"/>
              </a:solidFill>
              <a:latin typeface="+mn-lt"/>
              <a:ea typeface="+mn-ea"/>
              <a:cs typeface="+mn-cs"/>
            </a:rPr>
            <a:t>元利償還金</a:t>
          </a:r>
          <a:r>
            <a:rPr kumimoji="1" lang="ja-JP" altLang="en-US" sz="1300">
              <a:solidFill>
                <a:schemeClr val="dk1"/>
              </a:solidFill>
              <a:latin typeface="+mn-lt"/>
              <a:ea typeface="+mn-ea"/>
              <a:cs typeface="+mn-cs"/>
            </a:rPr>
            <a:t>の</a:t>
          </a:r>
          <a:r>
            <a:rPr kumimoji="1" lang="ja-JP" altLang="ja-JP" sz="1300">
              <a:solidFill>
                <a:schemeClr val="dk1"/>
              </a:solidFill>
              <a:latin typeface="+mn-lt"/>
              <a:ea typeface="+mn-ea"/>
              <a:cs typeface="+mn-cs"/>
            </a:rPr>
            <a:t>増加</a:t>
          </a:r>
          <a:r>
            <a:rPr kumimoji="1" lang="ja-JP" altLang="en-US" sz="1300">
              <a:solidFill>
                <a:schemeClr val="dk1"/>
              </a:solidFill>
              <a:latin typeface="+mn-lt"/>
              <a:ea typeface="+mn-ea"/>
              <a:cs typeface="+mn-cs"/>
            </a:rPr>
            <a:t>が見込まれるため</a:t>
          </a:r>
          <a:r>
            <a:rPr kumimoji="1" lang="ja-JP" altLang="ja-JP" sz="1300">
              <a:solidFill>
                <a:schemeClr val="dk1"/>
              </a:solidFill>
              <a:latin typeface="+mn-lt"/>
              <a:ea typeface="+mn-ea"/>
              <a:cs typeface="+mn-cs"/>
            </a:rPr>
            <a:t>、計画的な地方債発行に努め比率の抑制を図っていく。</a:t>
          </a:r>
          <a:endParaRPr lang="ja-JP" altLang="ja-JP" sz="1300"/>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8" name="直線コネクタ 377"/>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80" name="直線コネクタ 37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81"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2" name="直線コネクタ 381"/>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61722</xdr:rowOff>
    </xdr:from>
    <xdr:to>
      <xdr:col>24</xdr:col>
      <xdr:colOff>558800</xdr:colOff>
      <xdr:row>41</xdr:row>
      <xdr:rowOff>148590</xdr:rowOff>
    </xdr:to>
    <xdr:cxnSp macro="">
      <xdr:nvCxnSpPr>
        <xdr:cNvPr id="383" name="直線コネクタ 382"/>
        <xdr:cNvCxnSpPr/>
      </xdr:nvCxnSpPr>
      <xdr:spPr>
        <a:xfrm flipV="1">
          <a:off x="16179800" y="709117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160291</xdr:rowOff>
    </xdr:from>
    <xdr:ext cx="762000" cy="259045"/>
    <xdr:sp macro="" textlink="">
      <xdr:nvSpPr>
        <xdr:cNvPr id="384" name="公債費負担の状況平均値テキスト"/>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385" name="フローチャート : 判断 384"/>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148590</xdr:rowOff>
    </xdr:from>
    <xdr:to>
      <xdr:col>23</xdr:col>
      <xdr:colOff>406400</xdr:colOff>
      <xdr:row>42</xdr:row>
      <xdr:rowOff>25400</xdr:rowOff>
    </xdr:to>
    <xdr:cxnSp macro="">
      <xdr:nvCxnSpPr>
        <xdr:cNvPr id="386" name="直線コネクタ 385"/>
        <xdr:cNvCxnSpPr/>
      </xdr:nvCxnSpPr>
      <xdr:spPr>
        <a:xfrm flipV="1">
          <a:off x="15290800" y="71780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49530</xdr:rowOff>
    </xdr:from>
    <xdr:to>
      <xdr:col>23</xdr:col>
      <xdr:colOff>457200</xdr:colOff>
      <xdr:row>41</xdr:row>
      <xdr:rowOff>151130</xdr:rowOff>
    </xdr:to>
    <xdr:sp macro="" textlink="">
      <xdr:nvSpPr>
        <xdr:cNvPr id="387" name="フローチャート : 判断 386"/>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161307</xdr:rowOff>
    </xdr:from>
    <xdr:ext cx="736600" cy="259045"/>
    <xdr:sp macro="" textlink="">
      <xdr:nvSpPr>
        <xdr:cNvPr id="388" name="テキスト ボックス 387"/>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25400</xdr:rowOff>
    </xdr:from>
    <xdr:to>
      <xdr:col>22</xdr:col>
      <xdr:colOff>203200</xdr:colOff>
      <xdr:row>42</xdr:row>
      <xdr:rowOff>121920</xdr:rowOff>
    </xdr:to>
    <xdr:cxnSp macro="">
      <xdr:nvCxnSpPr>
        <xdr:cNvPr id="389" name="直線コネクタ 388"/>
        <xdr:cNvCxnSpPr/>
      </xdr:nvCxnSpPr>
      <xdr:spPr>
        <a:xfrm flipV="1">
          <a:off x="14401800" y="72263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30226</xdr:rowOff>
    </xdr:from>
    <xdr:to>
      <xdr:col>22</xdr:col>
      <xdr:colOff>254000</xdr:colOff>
      <xdr:row>41</xdr:row>
      <xdr:rowOff>131826</xdr:rowOff>
    </xdr:to>
    <xdr:sp macro="" textlink="">
      <xdr:nvSpPr>
        <xdr:cNvPr id="390" name="フローチャート : 判断 389"/>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142003</xdr:rowOff>
    </xdr:from>
    <xdr:ext cx="762000" cy="259045"/>
    <xdr:sp macro="" textlink="">
      <xdr:nvSpPr>
        <xdr:cNvPr id="391" name="テキスト ボックス 390"/>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121920</xdr:rowOff>
    </xdr:from>
    <xdr:to>
      <xdr:col>21</xdr:col>
      <xdr:colOff>0</xdr:colOff>
      <xdr:row>42</xdr:row>
      <xdr:rowOff>131572</xdr:rowOff>
    </xdr:to>
    <xdr:cxnSp macro="">
      <xdr:nvCxnSpPr>
        <xdr:cNvPr id="392" name="直線コネクタ 391"/>
        <xdr:cNvCxnSpPr/>
      </xdr:nvCxnSpPr>
      <xdr:spPr>
        <a:xfrm flipV="1">
          <a:off x="13512800" y="732282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93" name="フローチャート : 判断 392"/>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394" name="テキスト ボックス 393"/>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3556</xdr:rowOff>
    </xdr:from>
    <xdr:to>
      <xdr:col>19</xdr:col>
      <xdr:colOff>533400</xdr:colOff>
      <xdr:row>42</xdr:row>
      <xdr:rowOff>105156</xdr:rowOff>
    </xdr:to>
    <xdr:sp macro="" textlink="">
      <xdr:nvSpPr>
        <xdr:cNvPr id="395" name="フローチャート : 判断 394"/>
        <xdr:cNvSpPr/>
      </xdr:nvSpPr>
      <xdr:spPr>
        <a:xfrm>
          <a:off x="13462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115333</xdr:rowOff>
    </xdr:from>
    <xdr:ext cx="762000" cy="259045"/>
    <xdr:sp macro="" textlink="">
      <xdr:nvSpPr>
        <xdr:cNvPr id="396" name="テキスト ボックス 395"/>
        <xdr:cNvSpPr txBox="1"/>
      </xdr:nvSpPr>
      <xdr:spPr>
        <a:xfrm>
          <a:off x="13131800" y="697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10922</xdr:rowOff>
    </xdr:from>
    <xdr:to>
      <xdr:col>24</xdr:col>
      <xdr:colOff>609600</xdr:colOff>
      <xdr:row>41</xdr:row>
      <xdr:rowOff>112522</xdr:rowOff>
    </xdr:to>
    <xdr:sp macro="" textlink="">
      <xdr:nvSpPr>
        <xdr:cNvPr id="402" name="円/楕円 401"/>
        <xdr:cNvSpPr/>
      </xdr:nvSpPr>
      <xdr:spPr>
        <a:xfrm>
          <a:off x="169672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154449</xdr:rowOff>
    </xdr:from>
    <xdr:ext cx="762000" cy="259045"/>
    <xdr:sp macro="" textlink="">
      <xdr:nvSpPr>
        <xdr:cNvPr id="403" name="公債費負担の状況該当値テキスト"/>
        <xdr:cNvSpPr txBox="1"/>
      </xdr:nvSpPr>
      <xdr:spPr>
        <a:xfrm>
          <a:off x="17106900" y="701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97790</xdr:rowOff>
    </xdr:from>
    <xdr:to>
      <xdr:col>23</xdr:col>
      <xdr:colOff>457200</xdr:colOff>
      <xdr:row>42</xdr:row>
      <xdr:rowOff>27940</xdr:rowOff>
    </xdr:to>
    <xdr:sp macro="" textlink="">
      <xdr:nvSpPr>
        <xdr:cNvPr id="404" name="円/楕円 403"/>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12717</xdr:rowOff>
    </xdr:from>
    <xdr:ext cx="736600" cy="259045"/>
    <xdr:sp macro="" textlink="">
      <xdr:nvSpPr>
        <xdr:cNvPr id="405" name="テキスト ボックス 404"/>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146050</xdr:rowOff>
    </xdr:from>
    <xdr:to>
      <xdr:col>22</xdr:col>
      <xdr:colOff>254000</xdr:colOff>
      <xdr:row>42</xdr:row>
      <xdr:rowOff>76200</xdr:rowOff>
    </xdr:to>
    <xdr:sp macro="" textlink="">
      <xdr:nvSpPr>
        <xdr:cNvPr id="406" name="円/楕円 405"/>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60977</xdr:rowOff>
    </xdr:from>
    <xdr:ext cx="762000" cy="259045"/>
    <xdr:sp macro="" textlink="">
      <xdr:nvSpPr>
        <xdr:cNvPr id="407" name="テキスト ボックス 406"/>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71120</xdr:rowOff>
    </xdr:from>
    <xdr:to>
      <xdr:col>21</xdr:col>
      <xdr:colOff>50800</xdr:colOff>
      <xdr:row>43</xdr:row>
      <xdr:rowOff>1270</xdr:rowOff>
    </xdr:to>
    <xdr:sp macro="" textlink="">
      <xdr:nvSpPr>
        <xdr:cNvPr id="408" name="円/楕円 407"/>
        <xdr:cNvSpPr/>
      </xdr:nvSpPr>
      <xdr:spPr>
        <a:xfrm>
          <a:off x="14351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157497</xdr:rowOff>
    </xdr:from>
    <xdr:ext cx="762000" cy="259045"/>
    <xdr:sp macro="" textlink="">
      <xdr:nvSpPr>
        <xdr:cNvPr id="409" name="テキスト ボックス 408"/>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80772</xdr:rowOff>
    </xdr:from>
    <xdr:to>
      <xdr:col>19</xdr:col>
      <xdr:colOff>533400</xdr:colOff>
      <xdr:row>43</xdr:row>
      <xdr:rowOff>10922</xdr:rowOff>
    </xdr:to>
    <xdr:sp macro="" textlink="">
      <xdr:nvSpPr>
        <xdr:cNvPr id="410" name="円/楕円 409"/>
        <xdr:cNvSpPr/>
      </xdr:nvSpPr>
      <xdr:spPr>
        <a:xfrm>
          <a:off x="13462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167149</xdr:rowOff>
    </xdr:from>
    <xdr:ext cx="762000" cy="259045"/>
    <xdr:sp macro="" textlink="">
      <xdr:nvSpPr>
        <xdr:cNvPr id="411" name="テキスト ボックス 410"/>
        <xdr:cNvSpPr txBox="1"/>
      </xdr:nvSpPr>
      <xdr:spPr>
        <a:xfrm>
          <a:off x="13131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・対前年度比で</a:t>
          </a:r>
          <a:r>
            <a:rPr kumimoji="1" lang="en-US" altLang="ja-JP" sz="1300">
              <a:latin typeface="ＭＳ Ｐゴシック"/>
            </a:rPr>
            <a:t>6.7</a:t>
          </a:r>
          <a:r>
            <a:rPr kumimoji="1" lang="ja-JP" altLang="en-US" sz="1300">
              <a:latin typeface="ＭＳ Ｐゴシック"/>
            </a:rPr>
            <a:t>ポイントの伸びとなった。</a:t>
          </a:r>
          <a:r>
            <a:rPr kumimoji="1" lang="ja-JP" altLang="en-US" sz="1300">
              <a:solidFill>
                <a:sysClr val="windowText" lastClr="000000"/>
              </a:solidFill>
              <a:latin typeface="ＭＳ Ｐゴシック"/>
            </a:rPr>
            <a:t>主な要因は、将来負担額については</a:t>
          </a:r>
          <a:r>
            <a:rPr kumimoji="1" lang="en-US" altLang="ja-JP" sz="1300">
              <a:solidFill>
                <a:sysClr val="windowText" lastClr="000000"/>
              </a:solidFill>
              <a:latin typeface="ＭＳ Ｐゴシック"/>
            </a:rPr>
            <a:t>1,967</a:t>
          </a:r>
          <a:r>
            <a:rPr kumimoji="1" lang="ja-JP" altLang="en-US" sz="1300">
              <a:solidFill>
                <a:sysClr val="windowText" lastClr="000000"/>
              </a:solidFill>
              <a:latin typeface="ＭＳ Ｐゴシック"/>
            </a:rPr>
            <a:t>百万円の減となったが、</a:t>
          </a:r>
          <a:r>
            <a:rPr kumimoji="1" lang="ja-JP" altLang="ja-JP" sz="1300">
              <a:solidFill>
                <a:sysClr val="windowText" lastClr="000000"/>
              </a:solidFill>
              <a:latin typeface="+mn-lt"/>
              <a:ea typeface="+mn-ea"/>
              <a:cs typeface="+mn-cs"/>
            </a:rPr>
            <a:t>充当可能財源</a:t>
          </a:r>
          <a:r>
            <a:rPr kumimoji="1" lang="ja-JP" altLang="en-US" sz="1300">
              <a:solidFill>
                <a:sysClr val="windowText" lastClr="000000"/>
              </a:solidFill>
              <a:latin typeface="+mn-lt"/>
              <a:ea typeface="+mn-ea"/>
              <a:cs typeface="+mn-cs"/>
            </a:rPr>
            <a:t>等が、財政調整基金を平成２８年</a:t>
          </a:r>
          <a:r>
            <a:rPr kumimoji="1" lang="ja-JP" altLang="ja-JP" sz="1300">
              <a:solidFill>
                <a:sysClr val="windowText" lastClr="000000"/>
              </a:solidFill>
              <a:latin typeface="+mn-lt"/>
              <a:ea typeface="+mn-ea"/>
              <a:cs typeface="+mn-cs"/>
            </a:rPr>
            <a:t>熊本地震に伴う復旧経費</a:t>
          </a:r>
          <a:r>
            <a:rPr kumimoji="1" lang="ja-JP" altLang="en-US" sz="1300">
              <a:solidFill>
                <a:sysClr val="windowText" lastClr="000000"/>
              </a:solidFill>
              <a:latin typeface="+mn-lt"/>
              <a:ea typeface="+mn-ea"/>
              <a:cs typeface="+mn-cs"/>
            </a:rPr>
            <a:t>など</a:t>
          </a:r>
          <a:r>
            <a:rPr kumimoji="1" lang="ja-JP" altLang="ja-JP" sz="1300">
              <a:solidFill>
                <a:sysClr val="windowText" lastClr="000000"/>
              </a:solidFill>
              <a:latin typeface="+mn-lt"/>
              <a:ea typeface="+mn-ea"/>
              <a:cs typeface="+mn-cs"/>
            </a:rPr>
            <a:t>に</a:t>
          </a:r>
          <a:r>
            <a:rPr kumimoji="1" lang="ja-JP" altLang="en-US" sz="1300">
              <a:solidFill>
                <a:sysClr val="windowText" lastClr="000000"/>
              </a:solidFill>
              <a:latin typeface="+mn-lt"/>
              <a:ea typeface="+mn-ea"/>
              <a:cs typeface="+mn-cs"/>
            </a:rPr>
            <a:t>約</a:t>
          </a:r>
          <a:r>
            <a:rPr kumimoji="1" lang="en-US" altLang="ja-JP" sz="1300">
              <a:solidFill>
                <a:sysClr val="windowText" lastClr="000000"/>
              </a:solidFill>
              <a:latin typeface="+mn-ea"/>
              <a:ea typeface="+mn-ea"/>
              <a:cs typeface="+mn-cs"/>
            </a:rPr>
            <a:t>880</a:t>
          </a:r>
          <a:r>
            <a:rPr kumimoji="1" lang="ja-JP" altLang="ja-JP" sz="1300">
              <a:solidFill>
                <a:sysClr val="windowText" lastClr="000000"/>
              </a:solidFill>
              <a:latin typeface="+mn-ea"/>
              <a:ea typeface="+mn-ea"/>
              <a:cs typeface="+mn-cs"/>
            </a:rPr>
            <a:t>百万円取崩したこと</a:t>
          </a:r>
          <a:r>
            <a:rPr kumimoji="1" lang="ja-JP" altLang="en-US" sz="1300">
              <a:solidFill>
                <a:sysClr val="windowText" lastClr="000000"/>
              </a:solidFill>
              <a:latin typeface="+mn-ea"/>
              <a:ea typeface="+mn-ea"/>
              <a:cs typeface="+mn-cs"/>
            </a:rPr>
            <a:t>などから減少し、全体で</a:t>
          </a:r>
          <a:r>
            <a:rPr kumimoji="1" lang="en-US" altLang="ja-JP" sz="1300">
              <a:solidFill>
                <a:sysClr val="windowText" lastClr="000000"/>
              </a:solidFill>
              <a:latin typeface="+mn-ea"/>
              <a:ea typeface="+mn-ea"/>
              <a:cs typeface="+mn-cs"/>
            </a:rPr>
            <a:t>2,981</a:t>
          </a:r>
          <a:r>
            <a:rPr kumimoji="1" lang="ja-JP" altLang="en-US" sz="1300">
              <a:solidFill>
                <a:sysClr val="windowText" lastClr="000000"/>
              </a:solidFill>
              <a:latin typeface="+mn-ea"/>
              <a:ea typeface="+mn-ea"/>
              <a:cs typeface="+mn-cs"/>
            </a:rPr>
            <a:t>百万円減となったことである。結果として分子（充当可能財源等）の減少幅が大きかったため比率としては伸びる形となった</a:t>
          </a:r>
          <a:r>
            <a:rPr kumimoji="1" lang="ja-JP" altLang="en-US" sz="1300">
              <a:solidFill>
                <a:schemeClr val="dk1"/>
              </a:solidFill>
              <a:latin typeface="+mn-ea"/>
              <a:ea typeface="+mn-ea"/>
              <a:cs typeface="+mn-cs"/>
            </a:rPr>
            <a:t>。</a:t>
          </a:r>
          <a:endParaRPr kumimoji="1" lang="en-US" altLang="ja-JP" sz="1300">
            <a:solidFill>
              <a:schemeClr val="dk1"/>
            </a:solidFill>
            <a:latin typeface="+mn-lt"/>
            <a:ea typeface="+mn-ea"/>
            <a:cs typeface="+mn-cs"/>
          </a:endParaRPr>
        </a:p>
        <a:p>
          <a:r>
            <a:rPr kumimoji="1" lang="ja-JP" altLang="en-US" sz="1300">
              <a:solidFill>
                <a:schemeClr val="dk1"/>
              </a:solidFill>
              <a:latin typeface="+mn-ea"/>
              <a:ea typeface="+mn-ea"/>
              <a:cs typeface="+mn-cs"/>
            </a:rPr>
            <a:t>　今後は</a:t>
          </a:r>
          <a:r>
            <a:rPr kumimoji="1" lang="ja-JP" altLang="ja-JP" sz="1300">
              <a:solidFill>
                <a:schemeClr val="dk1"/>
              </a:solidFill>
              <a:latin typeface="+mn-ea"/>
              <a:ea typeface="+mn-ea"/>
              <a:cs typeface="+mn-cs"/>
            </a:rPr>
            <a:t>、市債の計画的な発行や繰上償還を行うなどして公債費の将来負担の軽減を図</a:t>
          </a:r>
          <a:r>
            <a:rPr kumimoji="1" lang="ja-JP" altLang="en-US" sz="1300">
              <a:solidFill>
                <a:schemeClr val="dk1"/>
              </a:solidFill>
              <a:latin typeface="+mn-ea"/>
              <a:ea typeface="+mn-ea"/>
              <a:cs typeface="+mn-cs"/>
            </a:rPr>
            <a:t>りつつ、</a:t>
          </a:r>
          <a:r>
            <a:rPr kumimoji="1" lang="ja-JP" altLang="ja-JP" sz="1300">
              <a:solidFill>
                <a:schemeClr val="dk1"/>
              </a:solidFill>
              <a:latin typeface="+mn-ea"/>
              <a:ea typeface="+mn-ea"/>
              <a:cs typeface="+mn-cs"/>
            </a:rPr>
            <a:t>財政調整基金については、標準財政規模の</a:t>
          </a:r>
          <a:r>
            <a:rPr kumimoji="1" lang="en-US" altLang="ja-JP" sz="1300">
              <a:solidFill>
                <a:schemeClr val="dk1"/>
              </a:solidFill>
              <a:latin typeface="+mn-ea"/>
              <a:ea typeface="+mn-ea"/>
              <a:cs typeface="+mn-cs"/>
            </a:rPr>
            <a:t>20</a:t>
          </a:r>
          <a:r>
            <a:rPr kumimoji="1" lang="ja-JP" altLang="ja-JP" sz="1300">
              <a:solidFill>
                <a:schemeClr val="dk1"/>
              </a:solidFill>
              <a:latin typeface="+mn-ea"/>
              <a:ea typeface="+mn-ea"/>
              <a:cs typeface="+mn-cs"/>
            </a:rPr>
            <a:t>％</a:t>
          </a:r>
          <a:r>
            <a:rPr kumimoji="1" lang="ja-JP" altLang="en-US" sz="1300">
              <a:solidFill>
                <a:schemeClr val="dk1"/>
              </a:solidFill>
              <a:latin typeface="+mn-ea"/>
              <a:ea typeface="+mn-ea"/>
              <a:cs typeface="+mn-cs"/>
            </a:rPr>
            <a:t>の</a:t>
          </a:r>
          <a:r>
            <a:rPr kumimoji="1" lang="ja-JP" altLang="ja-JP" sz="1300">
              <a:solidFill>
                <a:schemeClr val="dk1"/>
              </a:solidFill>
              <a:latin typeface="+mn-ea"/>
              <a:ea typeface="+mn-ea"/>
              <a:cs typeface="+mn-cs"/>
            </a:rPr>
            <a:t>維持</a:t>
          </a:r>
          <a:r>
            <a:rPr kumimoji="1" lang="ja-JP" altLang="en-US" sz="1300">
              <a:solidFill>
                <a:schemeClr val="dk1"/>
              </a:solidFill>
              <a:latin typeface="+mn-ea"/>
              <a:ea typeface="+mn-ea"/>
              <a:cs typeface="+mn-cs"/>
            </a:rPr>
            <a:t>を目安として</a:t>
          </a:r>
          <a:r>
            <a:rPr kumimoji="1" lang="ja-JP" altLang="ja-JP" sz="1300">
              <a:solidFill>
                <a:schemeClr val="dk1"/>
              </a:solidFill>
              <a:latin typeface="+mn-ea"/>
              <a:ea typeface="+mn-ea"/>
              <a:cs typeface="+mn-cs"/>
            </a:rPr>
            <a:t>計画的な財政運営に努めていく。</a:t>
          </a:r>
          <a:endParaRPr kumimoji="1" lang="ja-JP" altLang="en-US" sz="1300">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114258</xdr:rowOff>
    </xdr:to>
    <xdr:cxnSp macro="">
      <xdr:nvCxnSpPr>
        <xdr:cNvPr id="440" name="直線コネクタ 439"/>
        <xdr:cNvCxnSpPr/>
      </xdr:nvCxnSpPr>
      <xdr:spPr>
        <a:xfrm flipV="1">
          <a:off x="17018000" y="2370667"/>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86335</xdr:rowOff>
    </xdr:from>
    <xdr:ext cx="762000" cy="259045"/>
    <xdr:sp macro="" textlink="">
      <xdr:nvSpPr>
        <xdr:cNvPr id="441" name="将来負担の状況最小値テキスト"/>
        <xdr:cNvSpPr txBox="1"/>
      </xdr:nvSpPr>
      <xdr:spPr>
        <a:xfrm>
          <a:off x="17106900" y="368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167.1</a:t>
          </a:r>
          <a:endParaRPr kumimoji="1" lang="ja-JP" altLang="en-US" sz="1000" b="1">
            <a:latin typeface="ＭＳ Ｐゴシック"/>
          </a:endParaRPr>
        </a:p>
      </xdr:txBody>
    </xdr:sp>
    <xdr:clientData/>
  </xdr:oneCellAnchor>
  <xdr:twoCellAnchor>
    <xdr:from>
      <xdr:col>24</xdr:col>
      <xdr:colOff>469900</xdr:colOff>
      <xdr:row>21</xdr:row>
      <xdr:rowOff>114258</xdr:rowOff>
    </xdr:from>
    <xdr:to>
      <xdr:col>24</xdr:col>
      <xdr:colOff>647700</xdr:colOff>
      <xdr:row>21</xdr:row>
      <xdr:rowOff>114258</xdr:rowOff>
    </xdr:to>
    <xdr:cxnSp macro="">
      <xdr:nvCxnSpPr>
        <xdr:cNvPr id="442" name="直線コネクタ 441"/>
        <xdr:cNvCxnSpPr/>
      </xdr:nvCxnSpPr>
      <xdr:spPr>
        <a:xfrm>
          <a:off x="16929100" y="371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41952</xdr:rowOff>
    </xdr:from>
    <xdr:to>
      <xdr:col>24</xdr:col>
      <xdr:colOff>558800</xdr:colOff>
      <xdr:row>14</xdr:row>
      <xdr:rowOff>95843</xdr:rowOff>
    </xdr:to>
    <xdr:cxnSp macro="">
      <xdr:nvCxnSpPr>
        <xdr:cNvPr id="445" name="直線コネクタ 444"/>
        <xdr:cNvCxnSpPr/>
      </xdr:nvCxnSpPr>
      <xdr:spPr>
        <a:xfrm>
          <a:off x="16179800" y="2442252"/>
          <a:ext cx="838200" cy="5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153052</xdr:rowOff>
    </xdr:from>
    <xdr:ext cx="762000" cy="259045"/>
    <xdr:sp macro="" textlink="">
      <xdr:nvSpPr>
        <xdr:cNvPr id="446" name="将来負担の状況平均値テキスト"/>
        <xdr:cNvSpPr txBox="1"/>
      </xdr:nvSpPr>
      <xdr:spPr>
        <a:xfrm>
          <a:off x="17106900" y="2553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9525</xdr:rowOff>
    </xdr:from>
    <xdr:to>
      <xdr:col>24</xdr:col>
      <xdr:colOff>609600</xdr:colOff>
      <xdr:row>15</xdr:row>
      <xdr:rowOff>111125</xdr:rowOff>
    </xdr:to>
    <xdr:sp macro="" textlink="">
      <xdr:nvSpPr>
        <xdr:cNvPr id="447" name="フローチャート : 判断 446"/>
        <xdr:cNvSpPr/>
      </xdr:nvSpPr>
      <xdr:spPr>
        <a:xfrm>
          <a:off x="169672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41952</xdr:rowOff>
    </xdr:from>
    <xdr:to>
      <xdr:col>23</xdr:col>
      <xdr:colOff>406400</xdr:colOff>
      <xdr:row>15</xdr:row>
      <xdr:rowOff>67564</xdr:rowOff>
    </xdr:to>
    <xdr:cxnSp macro="">
      <xdr:nvCxnSpPr>
        <xdr:cNvPr id="448" name="直線コネクタ 447"/>
        <xdr:cNvCxnSpPr/>
      </xdr:nvCxnSpPr>
      <xdr:spPr>
        <a:xfrm flipV="1">
          <a:off x="15290800" y="2442252"/>
          <a:ext cx="8890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61807</xdr:rowOff>
    </xdr:from>
    <xdr:to>
      <xdr:col>23</xdr:col>
      <xdr:colOff>457200</xdr:colOff>
      <xdr:row>15</xdr:row>
      <xdr:rowOff>163407</xdr:rowOff>
    </xdr:to>
    <xdr:sp macro="" textlink="">
      <xdr:nvSpPr>
        <xdr:cNvPr id="449" name="フローチャート : 判断 448"/>
        <xdr:cNvSpPr/>
      </xdr:nvSpPr>
      <xdr:spPr>
        <a:xfrm>
          <a:off x="16129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148184</xdr:rowOff>
    </xdr:from>
    <xdr:ext cx="736600" cy="259045"/>
    <xdr:sp macro="" textlink="">
      <xdr:nvSpPr>
        <xdr:cNvPr id="450" name="テキスト ボックス 449"/>
        <xdr:cNvSpPr txBox="1"/>
      </xdr:nvSpPr>
      <xdr:spPr>
        <a:xfrm>
          <a:off x="15798800" y="2719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67564</xdr:rowOff>
    </xdr:from>
    <xdr:to>
      <xdr:col>22</xdr:col>
      <xdr:colOff>203200</xdr:colOff>
      <xdr:row>16</xdr:row>
      <xdr:rowOff>5503</xdr:rowOff>
    </xdr:to>
    <xdr:cxnSp macro="">
      <xdr:nvCxnSpPr>
        <xdr:cNvPr id="451" name="直線コネクタ 450"/>
        <xdr:cNvCxnSpPr/>
      </xdr:nvCxnSpPr>
      <xdr:spPr>
        <a:xfrm flipV="1">
          <a:off x="14401800" y="2639314"/>
          <a:ext cx="889000" cy="10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52" name="フローチャート : 判断 451"/>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32233</xdr:rowOff>
    </xdr:from>
    <xdr:ext cx="762000" cy="259045"/>
    <xdr:sp macro="" textlink="">
      <xdr:nvSpPr>
        <xdr:cNvPr id="453" name="テキスト ボックス 452"/>
        <xdr:cNvSpPr txBox="1"/>
      </xdr:nvSpPr>
      <xdr:spPr>
        <a:xfrm>
          <a:off x="14909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5503</xdr:rowOff>
    </xdr:from>
    <xdr:to>
      <xdr:col>21</xdr:col>
      <xdr:colOff>0</xdr:colOff>
      <xdr:row>16</xdr:row>
      <xdr:rowOff>74676</xdr:rowOff>
    </xdr:to>
    <xdr:cxnSp macro="">
      <xdr:nvCxnSpPr>
        <xdr:cNvPr id="454" name="直線コネクタ 453"/>
        <xdr:cNvCxnSpPr/>
      </xdr:nvCxnSpPr>
      <xdr:spPr>
        <a:xfrm flipV="1">
          <a:off x="13512800" y="2748703"/>
          <a:ext cx="889000" cy="6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55" name="フローチャート : 判断 454"/>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67623</xdr:rowOff>
    </xdr:from>
    <xdr:ext cx="762000" cy="259045"/>
    <xdr:sp macro="" textlink="">
      <xdr:nvSpPr>
        <xdr:cNvPr id="456" name="テキスト ボックス 455"/>
        <xdr:cNvSpPr txBox="1"/>
      </xdr:nvSpPr>
      <xdr:spPr>
        <a:xfrm>
          <a:off x="14020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57" name="フローチャート : 判断 456"/>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131166</xdr:rowOff>
    </xdr:from>
    <xdr:ext cx="762000" cy="259045"/>
    <xdr:sp macro="" textlink="">
      <xdr:nvSpPr>
        <xdr:cNvPr id="458" name="テキスト ボックス 457"/>
        <xdr:cNvSpPr txBox="1"/>
      </xdr:nvSpPr>
      <xdr:spPr>
        <a:xfrm>
          <a:off x="13131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45043</xdr:rowOff>
    </xdr:from>
    <xdr:to>
      <xdr:col>24</xdr:col>
      <xdr:colOff>609600</xdr:colOff>
      <xdr:row>14</xdr:row>
      <xdr:rowOff>146643</xdr:rowOff>
    </xdr:to>
    <xdr:sp macro="" textlink="">
      <xdr:nvSpPr>
        <xdr:cNvPr id="464" name="円/楕円 463"/>
        <xdr:cNvSpPr/>
      </xdr:nvSpPr>
      <xdr:spPr>
        <a:xfrm>
          <a:off x="16967200" y="244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137770</xdr:rowOff>
    </xdr:from>
    <xdr:ext cx="762000" cy="259045"/>
    <xdr:sp macro="" textlink="">
      <xdr:nvSpPr>
        <xdr:cNvPr id="465" name="将来負担の状況該当値テキスト"/>
        <xdr:cNvSpPr txBox="1"/>
      </xdr:nvSpPr>
      <xdr:spPr>
        <a:xfrm>
          <a:off x="17106900" y="2366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162602</xdr:rowOff>
    </xdr:from>
    <xdr:to>
      <xdr:col>23</xdr:col>
      <xdr:colOff>457200</xdr:colOff>
      <xdr:row>14</xdr:row>
      <xdr:rowOff>92752</xdr:rowOff>
    </xdr:to>
    <xdr:sp macro="" textlink="">
      <xdr:nvSpPr>
        <xdr:cNvPr id="466" name="円/楕円 465"/>
        <xdr:cNvSpPr/>
      </xdr:nvSpPr>
      <xdr:spPr>
        <a:xfrm>
          <a:off x="16129000" y="239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102929</xdr:rowOff>
    </xdr:from>
    <xdr:ext cx="736600" cy="259045"/>
    <xdr:sp macro="" textlink="">
      <xdr:nvSpPr>
        <xdr:cNvPr id="467" name="テキスト ボックス 466"/>
        <xdr:cNvSpPr txBox="1"/>
      </xdr:nvSpPr>
      <xdr:spPr>
        <a:xfrm>
          <a:off x="15798800" y="2160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16764</xdr:rowOff>
    </xdr:from>
    <xdr:to>
      <xdr:col>22</xdr:col>
      <xdr:colOff>254000</xdr:colOff>
      <xdr:row>15</xdr:row>
      <xdr:rowOff>118364</xdr:rowOff>
    </xdr:to>
    <xdr:sp macro="" textlink="">
      <xdr:nvSpPr>
        <xdr:cNvPr id="468" name="円/楕円 467"/>
        <xdr:cNvSpPr/>
      </xdr:nvSpPr>
      <xdr:spPr>
        <a:xfrm>
          <a:off x="15240000" y="258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128541</xdr:rowOff>
    </xdr:from>
    <xdr:ext cx="762000" cy="259045"/>
    <xdr:sp macro="" textlink="">
      <xdr:nvSpPr>
        <xdr:cNvPr id="469" name="テキスト ボックス 468"/>
        <xdr:cNvSpPr txBox="1"/>
      </xdr:nvSpPr>
      <xdr:spPr>
        <a:xfrm>
          <a:off x="14909800" y="235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33.4</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126153</xdr:rowOff>
    </xdr:from>
    <xdr:to>
      <xdr:col>21</xdr:col>
      <xdr:colOff>50800</xdr:colOff>
      <xdr:row>16</xdr:row>
      <xdr:rowOff>56303</xdr:rowOff>
    </xdr:to>
    <xdr:sp macro="" textlink="">
      <xdr:nvSpPr>
        <xdr:cNvPr id="470" name="円/楕円 469"/>
        <xdr:cNvSpPr/>
      </xdr:nvSpPr>
      <xdr:spPr>
        <a:xfrm>
          <a:off x="14351000" y="26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66480</xdr:rowOff>
    </xdr:from>
    <xdr:ext cx="762000" cy="259045"/>
    <xdr:sp macro="" textlink="">
      <xdr:nvSpPr>
        <xdr:cNvPr id="471" name="テキスト ボックス 470"/>
        <xdr:cNvSpPr txBox="1"/>
      </xdr:nvSpPr>
      <xdr:spPr>
        <a:xfrm>
          <a:off x="14020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47.0</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23876</xdr:rowOff>
    </xdr:from>
    <xdr:to>
      <xdr:col>19</xdr:col>
      <xdr:colOff>533400</xdr:colOff>
      <xdr:row>16</xdr:row>
      <xdr:rowOff>125476</xdr:rowOff>
    </xdr:to>
    <xdr:sp macro="" textlink="">
      <xdr:nvSpPr>
        <xdr:cNvPr id="472" name="円/楕円 471"/>
        <xdr:cNvSpPr/>
      </xdr:nvSpPr>
      <xdr:spPr>
        <a:xfrm>
          <a:off x="13462000" y="276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135653</xdr:rowOff>
    </xdr:from>
    <xdr:ext cx="762000" cy="259045"/>
    <xdr:sp macro="" textlink="">
      <xdr:nvSpPr>
        <xdr:cNvPr id="473" name="テキスト ボックス 472"/>
        <xdr:cNvSpPr txBox="1"/>
      </xdr:nvSpPr>
      <xdr:spPr>
        <a:xfrm>
          <a:off x="13131800" y="253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熊本県玉名市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67,605
67,035
152.60
34,774,004
33,075,764
1,159,517
18,092,478
31,123,569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15.6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・合併後</a:t>
          </a:r>
          <a:r>
            <a:rPr kumimoji="1" lang="en-US" altLang="ja-JP" sz="1300">
              <a:latin typeface="ＭＳ Ｐゴシック"/>
            </a:rPr>
            <a:t>10</a:t>
          </a:r>
          <a:r>
            <a:rPr kumimoji="1" lang="ja-JP" altLang="en-US" sz="1300">
              <a:latin typeface="ＭＳ Ｐゴシック"/>
            </a:rPr>
            <a:t>年間は退職者の</a:t>
          </a:r>
          <a:r>
            <a:rPr kumimoji="1" lang="en-US" altLang="ja-JP" sz="1300">
              <a:latin typeface="ＭＳ Ｐゴシック"/>
            </a:rPr>
            <a:t>1/3</a:t>
          </a:r>
          <a:r>
            <a:rPr kumimoji="1" lang="ja-JP" altLang="en-US" sz="1300">
              <a:latin typeface="ＭＳ Ｐゴシック"/>
            </a:rPr>
            <a:t>を新規採用することで、人件費の削減に努めてきた。</a:t>
          </a:r>
          <a:r>
            <a:rPr kumimoji="1" lang="en-US" altLang="ja-JP" sz="1300">
              <a:latin typeface="ＭＳ Ｐゴシック"/>
            </a:rPr>
            <a:t>28</a:t>
          </a:r>
          <a:r>
            <a:rPr kumimoji="1" lang="ja-JP" altLang="en-US" sz="1300">
              <a:latin typeface="ＭＳ Ｐゴシック"/>
            </a:rPr>
            <a:t>年度は対前年度比で職員は</a:t>
          </a:r>
          <a:r>
            <a:rPr kumimoji="1" lang="en-US" altLang="ja-JP" sz="1300">
              <a:latin typeface="ＭＳ Ｐゴシック"/>
            </a:rPr>
            <a:t>15</a:t>
          </a:r>
          <a:r>
            <a:rPr kumimoji="1" lang="ja-JP" altLang="en-US" sz="1300">
              <a:latin typeface="ＭＳ Ｐゴシック"/>
            </a:rPr>
            <a:t>人減となっており、人件費</a:t>
          </a:r>
          <a:r>
            <a:rPr kumimoji="1" lang="ja-JP" altLang="en-US" sz="1300">
              <a:solidFill>
                <a:sysClr val="windowText" lastClr="000000"/>
              </a:solidFill>
              <a:latin typeface="ＭＳ Ｐゴシック"/>
            </a:rPr>
            <a:t>が</a:t>
          </a:r>
          <a:r>
            <a:rPr kumimoji="1" lang="ja-JP" altLang="en-US" sz="1300">
              <a:latin typeface="ＭＳ Ｐゴシック"/>
            </a:rPr>
            <a:t>削減されたが、</a:t>
          </a:r>
          <a:r>
            <a:rPr kumimoji="1" lang="ja-JP" altLang="ja-JP" sz="1300">
              <a:solidFill>
                <a:schemeClr val="dk1"/>
              </a:solidFill>
              <a:latin typeface="+mn-lt"/>
              <a:ea typeface="+mn-ea"/>
              <a:cs typeface="+mn-cs"/>
            </a:rPr>
            <a:t>経常一般財源</a:t>
          </a:r>
          <a:r>
            <a:rPr kumimoji="1" lang="ja-JP" altLang="en-US" sz="1300">
              <a:solidFill>
                <a:schemeClr val="dk1"/>
              </a:solidFill>
              <a:latin typeface="+mn-lt"/>
              <a:ea typeface="+mn-ea"/>
              <a:cs typeface="+mn-cs"/>
            </a:rPr>
            <a:t>が</a:t>
          </a:r>
          <a:r>
            <a:rPr kumimoji="1" lang="ja-JP" altLang="ja-JP" sz="1300">
              <a:solidFill>
                <a:schemeClr val="dk1"/>
              </a:solidFill>
              <a:latin typeface="+mn-lt"/>
              <a:ea typeface="+mn-ea"/>
              <a:cs typeface="+mn-cs"/>
            </a:rPr>
            <a:t>対前年度</a:t>
          </a:r>
          <a:r>
            <a:rPr kumimoji="1" lang="ja-JP" altLang="ja-JP" sz="1300">
              <a:solidFill>
                <a:schemeClr val="dk1"/>
              </a:solidFill>
              <a:latin typeface="+mn-ea"/>
              <a:ea typeface="+mn-ea"/>
              <a:cs typeface="+mn-cs"/>
            </a:rPr>
            <a:t>比</a:t>
          </a:r>
          <a:r>
            <a:rPr kumimoji="1" lang="en-US" altLang="ja-JP" sz="1300">
              <a:solidFill>
                <a:schemeClr val="dk1"/>
              </a:solidFill>
              <a:latin typeface="+mn-ea"/>
              <a:ea typeface="+mn-ea"/>
              <a:cs typeface="+mn-cs"/>
            </a:rPr>
            <a:t>384</a:t>
          </a:r>
          <a:r>
            <a:rPr kumimoji="1" lang="ja-JP" altLang="ja-JP" sz="1300">
              <a:solidFill>
                <a:schemeClr val="dk1"/>
              </a:solidFill>
              <a:latin typeface="+mn-lt"/>
              <a:ea typeface="+mn-ea"/>
              <a:cs typeface="+mn-cs"/>
            </a:rPr>
            <a:t>百万円の減となったため</a:t>
          </a:r>
          <a:r>
            <a:rPr kumimoji="1" lang="ja-JP" altLang="en-US" sz="1300">
              <a:solidFill>
                <a:schemeClr val="dk1"/>
              </a:solidFill>
              <a:latin typeface="+mn-lt"/>
              <a:ea typeface="+mn-ea"/>
              <a:cs typeface="+mn-cs"/>
            </a:rPr>
            <a:t>、結果として</a:t>
          </a:r>
          <a:r>
            <a:rPr kumimoji="1" lang="en-US" altLang="ja-JP" sz="1300">
              <a:solidFill>
                <a:schemeClr val="dk1"/>
              </a:solidFill>
              <a:latin typeface="+mn-ea"/>
              <a:ea typeface="+mn-ea"/>
              <a:cs typeface="+mn-cs"/>
            </a:rPr>
            <a:t>0.4</a:t>
          </a:r>
          <a:r>
            <a:rPr kumimoji="1" lang="ja-JP" altLang="en-US" sz="1300">
              <a:solidFill>
                <a:schemeClr val="dk1"/>
              </a:solidFill>
              <a:latin typeface="+mn-ea"/>
              <a:ea typeface="+mn-ea"/>
              <a:cs typeface="+mn-cs"/>
            </a:rPr>
            <a:t>ポイント増加となった。</a:t>
          </a:r>
          <a:endParaRPr kumimoji="1" lang="en-US" altLang="ja-JP" sz="1300">
            <a:solidFill>
              <a:schemeClr val="dk1"/>
            </a:solidFill>
            <a:latin typeface="+mn-ea"/>
            <a:ea typeface="+mn-ea"/>
            <a:cs typeface="+mn-cs"/>
          </a:endParaRPr>
        </a:p>
        <a:p>
          <a:r>
            <a:rPr kumimoji="1" lang="ja-JP" altLang="en-US" sz="1300">
              <a:latin typeface="ＭＳ Ｐゴシック"/>
            </a:rPr>
            <a:t>　合併後</a:t>
          </a:r>
          <a:r>
            <a:rPr kumimoji="1" lang="en-US" altLang="ja-JP" sz="1300">
              <a:latin typeface="ＭＳ Ｐゴシック"/>
            </a:rPr>
            <a:t>10</a:t>
          </a:r>
          <a:r>
            <a:rPr kumimoji="1" lang="ja-JP" altLang="en-US" sz="1300">
              <a:latin typeface="ＭＳ Ｐゴシック"/>
            </a:rPr>
            <a:t>年を経過し</a:t>
          </a:r>
          <a:r>
            <a:rPr kumimoji="1" lang="en-US" altLang="ja-JP" sz="1300">
              <a:latin typeface="ＭＳ Ｐゴシック"/>
            </a:rPr>
            <a:t>1/3</a:t>
          </a:r>
          <a:r>
            <a:rPr kumimoji="1" lang="ja-JP" altLang="en-US" sz="1300">
              <a:latin typeface="ＭＳ Ｐゴシック"/>
            </a:rPr>
            <a:t>採用は終了したため、今後は各部署の業務体制等を把握しながら、適切な人員管理により人件費抑制に努めていく。</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41</xdr:row>
      <xdr:rowOff>39370</xdr:rowOff>
    </xdr:to>
    <xdr:cxnSp macro="">
      <xdr:nvCxnSpPr>
        <xdr:cNvPr id="61" name="直線コネクタ 60"/>
        <xdr:cNvCxnSpPr/>
      </xdr:nvCxnSpPr>
      <xdr:spPr>
        <a:xfrm flipV="1">
          <a:off x="4826000" y="57734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100330</xdr:rowOff>
    </xdr:from>
    <xdr:to>
      <xdr:col>7</xdr:col>
      <xdr:colOff>15875</xdr:colOff>
      <xdr:row>35</xdr:row>
      <xdr:rowOff>130810</xdr:rowOff>
    </xdr:to>
    <xdr:cxnSp macro="">
      <xdr:nvCxnSpPr>
        <xdr:cNvPr id="66" name="直線コネクタ 65"/>
        <xdr:cNvCxnSpPr/>
      </xdr:nvCxnSpPr>
      <xdr:spPr>
        <a:xfrm>
          <a:off x="3987800" y="61010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100330</xdr:rowOff>
    </xdr:from>
    <xdr:to>
      <xdr:col>5</xdr:col>
      <xdr:colOff>549275</xdr:colOff>
      <xdr:row>35</xdr:row>
      <xdr:rowOff>161290</xdr:rowOff>
    </xdr:to>
    <xdr:cxnSp macro="">
      <xdr:nvCxnSpPr>
        <xdr:cNvPr id="69" name="直線コネクタ 68"/>
        <xdr:cNvCxnSpPr/>
      </xdr:nvCxnSpPr>
      <xdr:spPr>
        <a:xfrm flipV="1">
          <a:off x="3098800" y="61010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60960</xdr:rowOff>
    </xdr:from>
    <xdr:to>
      <xdr:col>5</xdr:col>
      <xdr:colOff>600075</xdr:colOff>
      <xdr:row>36</xdr:row>
      <xdr:rowOff>162560</xdr:rowOff>
    </xdr:to>
    <xdr:sp macro="" textlink="">
      <xdr:nvSpPr>
        <xdr:cNvPr id="70" name="フローチャート :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146050</xdr:rowOff>
    </xdr:from>
    <xdr:to>
      <xdr:col>4</xdr:col>
      <xdr:colOff>346075</xdr:colOff>
      <xdr:row>35</xdr:row>
      <xdr:rowOff>161290</xdr:rowOff>
    </xdr:to>
    <xdr:cxnSp macro="">
      <xdr:nvCxnSpPr>
        <xdr:cNvPr id="72" name="直線コネクタ 71"/>
        <xdr:cNvCxnSpPr/>
      </xdr:nvCxnSpPr>
      <xdr:spPr>
        <a:xfrm>
          <a:off x="2209800" y="6146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146050</xdr:rowOff>
    </xdr:from>
    <xdr:to>
      <xdr:col>3</xdr:col>
      <xdr:colOff>142875</xdr:colOff>
      <xdr:row>36</xdr:row>
      <xdr:rowOff>43180</xdr:rowOff>
    </xdr:to>
    <xdr:cxnSp macro="">
      <xdr:nvCxnSpPr>
        <xdr:cNvPr id="75" name="直線コネクタ 74"/>
        <xdr:cNvCxnSpPr/>
      </xdr:nvCxnSpPr>
      <xdr:spPr>
        <a:xfrm flipV="1">
          <a:off x="1320800" y="6146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9" name="テキスト ボックス 78"/>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80010</xdr:rowOff>
    </xdr:from>
    <xdr:to>
      <xdr:col>7</xdr:col>
      <xdr:colOff>66675</xdr:colOff>
      <xdr:row>36</xdr:row>
      <xdr:rowOff>10160</xdr:rowOff>
    </xdr:to>
    <xdr:sp macro="" textlink="">
      <xdr:nvSpPr>
        <xdr:cNvPr id="85" name="円/楕円 84"/>
        <xdr:cNvSpPr/>
      </xdr:nvSpPr>
      <xdr:spPr>
        <a:xfrm>
          <a:off x="47752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96537</xdr:rowOff>
    </xdr:from>
    <xdr:ext cx="762000" cy="259045"/>
    <xdr:sp macro="" textlink="">
      <xdr:nvSpPr>
        <xdr:cNvPr id="86" name="人件費該当値テキスト"/>
        <xdr:cNvSpPr txBox="1"/>
      </xdr:nvSpPr>
      <xdr:spPr>
        <a:xfrm>
          <a:off x="49149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49530</xdr:rowOff>
    </xdr:from>
    <xdr:to>
      <xdr:col>5</xdr:col>
      <xdr:colOff>600075</xdr:colOff>
      <xdr:row>35</xdr:row>
      <xdr:rowOff>151130</xdr:rowOff>
    </xdr:to>
    <xdr:sp macro="" textlink="">
      <xdr:nvSpPr>
        <xdr:cNvPr id="87" name="円/楕円 86"/>
        <xdr:cNvSpPr/>
      </xdr:nvSpPr>
      <xdr:spPr>
        <a:xfrm>
          <a:off x="3937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161307</xdr:rowOff>
    </xdr:from>
    <xdr:ext cx="736600" cy="259045"/>
    <xdr:sp macro="" textlink="">
      <xdr:nvSpPr>
        <xdr:cNvPr id="88" name="テキスト ボックス 87"/>
        <xdr:cNvSpPr txBox="1"/>
      </xdr:nvSpPr>
      <xdr:spPr>
        <a:xfrm>
          <a:off x="3606800" y="581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110490</xdr:rowOff>
    </xdr:from>
    <xdr:to>
      <xdr:col>4</xdr:col>
      <xdr:colOff>396875</xdr:colOff>
      <xdr:row>36</xdr:row>
      <xdr:rowOff>40640</xdr:rowOff>
    </xdr:to>
    <xdr:sp macro="" textlink="">
      <xdr:nvSpPr>
        <xdr:cNvPr id="89" name="円/楕円 88"/>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50817</xdr:rowOff>
    </xdr:from>
    <xdr:ext cx="762000" cy="259045"/>
    <xdr:sp macro="" textlink="">
      <xdr:nvSpPr>
        <xdr:cNvPr id="90" name="テキスト ボックス 89"/>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95250</xdr:rowOff>
    </xdr:from>
    <xdr:to>
      <xdr:col>3</xdr:col>
      <xdr:colOff>193675</xdr:colOff>
      <xdr:row>36</xdr:row>
      <xdr:rowOff>25400</xdr:rowOff>
    </xdr:to>
    <xdr:sp macro="" textlink="">
      <xdr:nvSpPr>
        <xdr:cNvPr id="91" name="円/楕円 90"/>
        <xdr:cNvSpPr/>
      </xdr:nvSpPr>
      <xdr:spPr>
        <a:xfrm>
          <a:off x="2159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35577</xdr:rowOff>
    </xdr:from>
    <xdr:ext cx="762000" cy="259045"/>
    <xdr:sp macro="" textlink="">
      <xdr:nvSpPr>
        <xdr:cNvPr id="92" name="テキスト ボックス 91"/>
        <xdr:cNvSpPr txBox="1"/>
      </xdr:nvSpPr>
      <xdr:spPr>
        <a:xfrm>
          <a:off x="1828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163830</xdr:rowOff>
    </xdr:from>
    <xdr:to>
      <xdr:col>1</xdr:col>
      <xdr:colOff>676275</xdr:colOff>
      <xdr:row>36</xdr:row>
      <xdr:rowOff>93980</xdr:rowOff>
    </xdr:to>
    <xdr:sp macro="" textlink="">
      <xdr:nvSpPr>
        <xdr:cNvPr id="93" name="円/楕円 92"/>
        <xdr:cNvSpPr/>
      </xdr:nvSpPr>
      <xdr:spPr>
        <a:xfrm>
          <a:off x="1270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104157</xdr:rowOff>
    </xdr:from>
    <xdr:ext cx="762000" cy="259045"/>
    <xdr:sp macro="" textlink="">
      <xdr:nvSpPr>
        <xdr:cNvPr id="94" name="テキスト ボックス 93"/>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・過去</a:t>
          </a:r>
          <a:r>
            <a:rPr kumimoji="1" lang="en-US" altLang="ja-JP" sz="1200">
              <a:latin typeface="ＭＳ Ｐゴシック"/>
            </a:rPr>
            <a:t>5</a:t>
          </a:r>
          <a:r>
            <a:rPr kumimoji="1" lang="ja-JP" altLang="en-US" sz="1200">
              <a:latin typeface="ＭＳ Ｐゴシック"/>
            </a:rPr>
            <a:t>年推移は、類似団体平均を下回っているものの増加傾向にある。</a:t>
          </a:r>
          <a:r>
            <a:rPr kumimoji="1" lang="en-US" altLang="ja-JP" sz="1200">
              <a:latin typeface="ＭＳ Ｐゴシック"/>
            </a:rPr>
            <a:t>28</a:t>
          </a:r>
          <a:r>
            <a:rPr kumimoji="1" lang="ja-JP" altLang="en-US" sz="1200">
              <a:latin typeface="ＭＳ Ｐゴシック"/>
            </a:rPr>
            <a:t>年度は、対前年度比で</a:t>
          </a:r>
          <a:r>
            <a:rPr kumimoji="1" lang="en-US" altLang="ja-JP" sz="1200">
              <a:latin typeface="ＭＳ Ｐゴシック"/>
            </a:rPr>
            <a:t>0.5</a:t>
          </a:r>
          <a:r>
            <a:rPr kumimoji="1" lang="ja-JP" altLang="en-US" sz="1200">
              <a:latin typeface="ＭＳ Ｐゴシック"/>
            </a:rPr>
            <a:t>ポイントの増で金額にして</a:t>
          </a:r>
          <a:r>
            <a:rPr kumimoji="1" lang="en-US" altLang="ja-JP" sz="1200">
              <a:latin typeface="ＭＳ Ｐゴシック"/>
            </a:rPr>
            <a:t>59</a:t>
          </a:r>
          <a:r>
            <a:rPr kumimoji="1" lang="ja-JP" altLang="en-US" sz="1200">
              <a:latin typeface="ＭＳ Ｐゴシック"/>
            </a:rPr>
            <a:t>百万円の増加となった。主な要因としては学童クラブ数の増等に伴い委託料が増加していることが挙げられる。また、</a:t>
          </a:r>
          <a:r>
            <a:rPr kumimoji="1" lang="ja-JP" altLang="ja-JP" sz="1200">
              <a:solidFill>
                <a:schemeClr val="dk1"/>
              </a:solidFill>
              <a:latin typeface="+mn-lt"/>
              <a:ea typeface="+mn-ea"/>
              <a:cs typeface="+mn-cs"/>
            </a:rPr>
            <a:t>経常一般財源</a:t>
          </a:r>
          <a:r>
            <a:rPr kumimoji="1" lang="ja-JP" altLang="en-US" sz="1200">
              <a:solidFill>
                <a:schemeClr val="dk1"/>
              </a:solidFill>
              <a:latin typeface="+mn-lt"/>
              <a:ea typeface="+mn-ea"/>
              <a:cs typeface="+mn-cs"/>
            </a:rPr>
            <a:t>が対</a:t>
          </a:r>
          <a:r>
            <a:rPr kumimoji="1" lang="ja-JP" altLang="ja-JP" sz="1200">
              <a:solidFill>
                <a:schemeClr val="dk1"/>
              </a:solidFill>
              <a:latin typeface="+mn-lt"/>
              <a:ea typeface="+mn-ea"/>
              <a:cs typeface="+mn-cs"/>
            </a:rPr>
            <a:t>前年度比</a:t>
          </a:r>
          <a:r>
            <a:rPr kumimoji="1" lang="en-US" altLang="ja-JP" sz="1200">
              <a:solidFill>
                <a:schemeClr val="dk1"/>
              </a:solidFill>
              <a:latin typeface="+mn-ea"/>
              <a:ea typeface="+mn-ea"/>
              <a:cs typeface="+mn-cs"/>
            </a:rPr>
            <a:t>384</a:t>
          </a:r>
          <a:r>
            <a:rPr kumimoji="1" lang="ja-JP" altLang="ja-JP" sz="1200">
              <a:solidFill>
                <a:schemeClr val="dk1"/>
              </a:solidFill>
              <a:latin typeface="+mn-ea"/>
              <a:ea typeface="+mn-ea"/>
              <a:cs typeface="+mn-cs"/>
            </a:rPr>
            <a:t>百万円</a:t>
          </a:r>
          <a:r>
            <a:rPr kumimoji="1" lang="ja-JP" altLang="ja-JP" sz="1200">
              <a:solidFill>
                <a:schemeClr val="dk1"/>
              </a:solidFill>
              <a:latin typeface="+mn-lt"/>
              <a:ea typeface="+mn-ea"/>
              <a:cs typeface="+mn-cs"/>
            </a:rPr>
            <a:t>の減となった</a:t>
          </a:r>
          <a:r>
            <a:rPr kumimoji="1" lang="ja-JP" altLang="en-US" sz="1200">
              <a:solidFill>
                <a:schemeClr val="dk1"/>
              </a:solidFill>
              <a:latin typeface="+mn-lt"/>
              <a:ea typeface="+mn-ea"/>
              <a:cs typeface="+mn-cs"/>
            </a:rPr>
            <a:t>ことも大きく影響している。</a:t>
          </a:r>
          <a:endParaRPr kumimoji="1" lang="en-US" altLang="ja-JP" sz="1200">
            <a:solidFill>
              <a:schemeClr val="dk1"/>
            </a:solidFill>
            <a:latin typeface="+mn-lt"/>
            <a:ea typeface="+mn-ea"/>
            <a:cs typeface="+mn-cs"/>
          </a:endParaRPr>
        </a:p>
        <a:p>
          <a:r>
            <a:rPr kumimoji="1" lang="ja-JP" altLang="en-US" sz="1200">
              <a:solidFill>
                <a:schemeClr val="dk1"/>
              </a:solidFill>
              <a:latin typeface="+mn-lt"/>
              <a:ea typeface="+mn-ea"/>
              <a:cs typeface="+mn-cs"/>
            </a:rPr>
            <a:t>　引き続き、玉名市第</a:t>
          </a:r>
          <a:r>
            <a:rPr kumimoji="1" lang="en-US" altLang="ja-JP" sz="1200">
              <a:solidFill>
                <a:schemeClr val="dk1"/>
              </a:solidFill>
              <a:latin typeface="+mn-ea"/>
              <a:ea typeface="+mn-ea"/>
              <a:cs typeface="+mn-cs"/>
            </a:rPr>
            <a:t>3</a:t>
          </a:r>
          <a:r>
            <a:rPr kumimoji="1" lang="ja-JP" altLang="en-US" sz="1200">
              <a:solidFill>
                <a:schemeClr val="dk1"/>
              </a:solidFill>
              <a:latin typeface="+mn-lt"/>
              <a:ea typeface="+mn-ea"/>
              <a:cs typeface="+mn-cs"/>
            </a:rPr>
            <a:t>次行政改革大綱（</a:t>
          </a:r>
          <a:r>
            <a:rPr kumimoji="1" lang="ja-JP" altLang="en-US" sz="1200">
              <a:solidFill>
                <a:schemeClr val="dk1"/>
              </a:solidFill>
              <a:latin typeface="+mn-ea"/>
              <a:ea typeface="+mn-ea"/>
              <a:cs typeface="+mn-cs"/>
            </a:rPr>
            <a:t>平成</a:t>
          </a:r>
          <a:r>
            <a:rPr kumimoji="1" lang="en-US" altLang="ja-JP" sz="1200">
              <a:solidFill>
                <a:schemeClr val="dk1"/>
              </a:solidFill>
              <a:latin typeface="+mn-ea"/>
              <a:ea typeface="+mn-ea"/>
              <a:cs typeface="+mn-cs"/>
            </a:rPr>
            <a:t>29</a:t>
          </a:r>
          <a:r>
            <a:rPr kumimoji="1" lang="ja-JP" altLang="en-US" sz="1200">
              <a:solidFill>
                <a:schemeClr val="dk1"/>
              </a:solidFill>
              <a:latin typeface="+mn-ea"/>
              <a:ea typeface="+mn-ea"/>
              <a:cs typeface="+mn-cs"/>
            </a:rPr>
            <a:t>年度～平成</a:t>
          </a:r>
          <a:r>
            <a:rPr kumimoji="1" lang="en-US" altLang="ja-JP" sz="1200">
              <a:solidFill>
                <a:schemeClr val="dk1"/>
              </a:solidFill>
              <a:latin typeface="+mn-ea"/>
              <a:ea typeface="+mn-ea"/>
              <a:cs typeface="+mn-cs"/>
            </a:rPr>
            <a:t>33</a:t>
          </a:r>
          <a:r>
            <a:rPr kumimoji="1" lang="ja-JP" altLang="en-US" sz="1200">
              <a:solidFill>
                <a:schemeClr val="dk1"/>
              </a:solidFill>
              <a:latin typeface="+mn-ea"/>
              <a:ea typeface="+mn-ea"/>
              <a:cs typeface="+mn-cs"/>
            </a:rPr>
            <a:t>年度）に基づき、内部管理経費の見直しなど経費削減に努め、効率的な財政運営に努めていく。</a:t>
          </a:r>
          <a:endParaRPr kumimoji="1" lang="ja-JP" altLang="en-US" sz="1200">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20</xdr:row>
      <xdr:rowOff>143328</xdr:rowOff>
    </xdr:to>
    <xdr:cxnSp macro="">
      <xdr:nvCxnSpPr>
        <xdr:cNvPr id="124" name="直線コネクタ 123"/>
        <xdr:cNvCxnSpPr/>
      </xdr:nvCxnSpPr>
      <xdr:spPr>
        <a:xfrm flipV="1">
          <a:off x="16510000" y="2390140"/>
          <a:ext cx="0" cy="118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7"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8" name="直線コネクタ 127"/>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153126</xdr:rowOff>
    </xdr:from>
    <xdr:to>
      <xdr:col>24</xdr:col>
      <xdr:colOff>31750</xdr:colOff>
      <xdr:row>15</xdr:row>
      <xdr:rowOff>14333</xdr:rowOff>
    </xdr:to>
    <xdr:cxnSp macro="">
      <xdr:nvCxnSpPr>
        <xdr:cNvPr id="129" name="直線コネクタ 128"/>
        <xdr:cNvCxnSpPr/>
      </xdr:nvCxnSpPr>
      <xdr:spPr>
        <a:xfrm>
          <a:off x="15671800" y="255342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98896</xdr:rowOff>
    </xdr:from>
    <xdr:ext cx="762000" cy="259045"/>
    <xdr:sp macro="" textlink="">
      <xdr:nvSpPr>
        <xdr:cNvPr id="130" name="物件費平均値テキスト"/>
        <xdr:cNvSpPr txBox="1"/>
      </xdr:nvSpPr>
      <xdr:spPr>
        <a:xfrm>
          <a:off x="16598900" y="2670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146594</xdr:rowOff>
    </xdr:from>
    <xdr:to>
      <xdr:col>22</xdr:col>
      <xdr:colOff>565150</xdr:colOff>
      <xdr:row>14</xdr:row>
      <xdr:rowOff>153126</xdr:rowOff>
    </xdr:to>
    <xdr:cxnSp macro="">
      <xdr:nvCxnSpPr>
        <xdr:cNvPr id="132" name="直線コネクタ 131"/>
        <xdr:cNvCxnSpPr/>
      </xdr:nvCxnSpPr>
      <xdr:spPr>
        <a:xfrm>
          <a:off x="14782800" y="25468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3" name="フローチャート :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15620</xdr:rowOff>
    </xdr:from>
    <xdr:ext cx="736600" cy="259045"/>
    <xdr:sp macro="" textlink="">
      <xdr:nvSpPr>
        <xdr:cNvPr id="134" name="テキスト ボックス 133"/>
        <xdr:cNvSpPr txBox="1"/>
      </xdr:nvSpPr>
      <xdr:spPr>
        <a:xfrm>
          <a:off x="15290800" y="275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94343</xdr:rowOff>
    </xdr:from>
    <xdr:to>
      <xdr:col>21</xdr:col>
      <xdr:colOff>361950</xdr:colOff>
      <xdr:row>14</xdr:row>
      <xdr:rowOff>146594</xdr:rowOff>
    </xdr:to>
    <xdr:cxnSp macro="">
      <xdr:nvCxnSpPr>
        <xdr:cNvPr id="135" name="直線コネクタ 134"/>
        <xdr:cNvCxnSpPr/>
      </xdr:nvCxnSpPr>
      <xdr:spPr>
        <a:xfrm>
          <a:off x="13893800" y="249464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1088</xdr:rowOff>
    </xdr:from>
    <xdr:to>
      <xdr:col>21</xdr:col>
      <xdr:colOff>412750</xdr:colOff>
      <xdr:row>16</xdr:row>
      <xdr:rowOff>102688</xdr:rowOff>
    </xdr:to>
    <xdr:sp macro="" textlink="">
      <xdr:nvSpPr>
        <xdr:cNvPr id="136" name="フローチャート : 判断 135"/>
        <xdr:cNvSpPr/>
      </xdr:nvSpPr>
      <xdr:spPr>
        <a:xfrm>
          <a:off x="14732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87465</xdr:rowOff>
    </xdr:from>
    <xdr:ext cx="762000" cy="259045"/>
    <xdr:sp macro="" textlink="">
      <xdr:nvSpPr>
        <xdr:cNvPr id="137" name="テキスト ボックス 136"/>
        <xdr:cNvSpPr txBox="1"/>
      </xdr:nvSpPr>
      <xdr:spPr>
        <a:xfrm>
          <a:off x="14401800" y="283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42091</xdr:rowOff>
    </xdr:from>
    <xdr:to>
      <xdr:col>20</xdr:col>
      <xdr:colOff>158750</xdr:colOff>
      <xdr:row>14</xdr:row>
      <xdr:rowOff>94343</xdr:rowOff>
    </xdr:to>
    <xdr:cxnSp macro="">
      <xdr:nvCxnSpPr>
        <xdr:cNvPr id="138" name="直線コネクタ 137"/>
        <xdr:cNvCxnSpPr/>
      </xdr:nvCxnSpPr>
      <xdr:spPr>
        <a:xfrm>
          <a:off x="13004800" y="244239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126819</xdr:rowOff>
    </xdr:from>
    <xdr:to>
      <xdr:col>20</xdr:col>
      <xdr:colOff>209550</xdr:colOff>
      <xdr:row>16</xdr:row>
      <xdr:rowOff>56969</xdr:rowOff>
    </xdr:to>
    <xdr:sp macro="" textlink="">
      <xdr:nvSpPr>
        <xdr:cNvPr id="139" name="フローチャート : 判断 138"/>
        <xdr:cNvSpPr/>
      </xdr:nvSpPr>
      <xdr:spPr>
        <a:xfrm>
          <a:off x="13843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41746</xdr:rowOff>
    </xdr:from>
    <xdr:ext cx="762000" cy="259045"/>
    <xdr:sp macro="" textlink="">
      <xdr:nvSpPr>
        <xdr:cNvPr id="140" name="テキスト ボックス 139"/>
        <xdr:cNvSpPr txBox="1"/>
      </xdr:nvSpPr>
      <xdr:spPr>
        <a:xfrm>
          <a:off x="13512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41" name="フローチャート : 判断 140"/>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15620</xdr:rowOff>
    </xdr:from>
    <xdr:ext cx="762000" cy="259045"/>
    <xdr:sp macro="" textlink="">
      <xdr:nvSpPr>
        <xdr:cNvPr id="142" name="テキスト ボックス 141"/>
        <xdr:cNvSpPr txBox="1"/>
      </xdr:nvSpPr>
      <xdr:spPr>
        <a:xfrm>
          <a:off x="12623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134983</xdr:rowOff>
    </xdr:from>
    <xdr:to>
      <xdr:col>24</xdr:col>
      <xdr:colOff>82550</xdr:colOff>
      <xdr:row>15</xdr:row>
      <xdr:rowOff>65133</xdr:rowOff>
    </xdr:to>
    <xdr:sp macro="" textlink="">
      <xdr:nvSpPr>
        <xdr:cNvPr id="148" name="円/楕円 147"/>
        <xdr:cNvSpPr/>
      </xdr:nvSpPr>
      <xdr:spPr>
        <a:xfrm>
          <a:off x="16459200" y="25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151510</xdr:rowOff>
    </xdr:from>
    <xdr:ext cx="762000" cy="259045"/>
    <xdr:sp macro="" textlink="">
      <xdr:nvSpPr>
        <xdr:cNvPr id="149" name="物件費該当値テキスト"/>
        <xdr:cNvSpPr txBox="1"/>
      </xdr:nvSpPr>
      <xdr:spPr>
        <a:xfrm>
          <a:off x="16598900" y="23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102326</xdr:rowOff>
    </xdr:from>
    <xdr:to>
      <xdr:col>22</xdr:col>
      <xdr:colOff>615950</xdr:colOff>
      <xdr:row>15</xdr:row>
      <xdr:rowOff>32476</xdr:rowOff>
    </xdr:to>
    <xdr:sp macro="" textlink="">
      <xdr:nvSpPr>
        <xdr:cNvPr id="150" name="円/楕円 149"/>
        <xdr:cNvSpPr/>
      </xdr:nvSpPr>
      <xdr:spPr>
        <a:xfrm>
          <a:off x="15621000" y="250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42653</xdr:rowOff>
    </xdr:from>
    <xdr:ext cx="736600" cy="259045"/>
    <xdr:sp macro="" textlink="">
      <xdr:nvSpPr>
        <xdr:cNvPr id="151" name="テキスト ボックス 150"/>
        <xdr:cNvSpPr txBox="1"/>
      </xdr:nvSpPr>
      <xdr:spPr>
        <a:xfrm>
          <a:off x="15290800" y="2271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95794</xdr:rowOff>
    </xdr:from>
    <xdr:to>
      <xdr:col>21</xdr:col>
      <xdr:colOff>412750</xdr:colOff>
      <xdr:row>15</xdr:row>
      <xdr:rowOff>25944</xdr:rowOff>
    </xdr:to>
    <xdr:sp macro="" textlink="">
      <xdr:nvSpPr>
        <xdr:cNvPr id="152" name="円/楕円 151"/>
        <xdr:cNvSpPr/>
      </xdr:nvSpPr>
      <xdr:spPr>
        <a:xfrm>
          <a:off x="14732000" y="24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36121</xdr:rowOff>
    </xdr:from>
    <xdr:ext cx="762000" cy="259045"/>
    <xdr:sp macro="" textlink="">
      <xdr:nvSpPr>
        <xdr:cNvPr id="153" name="テキスト ボックス 152"/>
        <xdr:cNvSpPr txBox="1"/>
      </xdr:nvSpPr>
      <xdr:spPr>
        <a:xfrm>
          <a:off x="14401800" y="226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43543</xdr:rowOff>
    </xdr:from>
    <xdr:to>
      <xdr:col>20</xdr:col>
      <xdr:colOff>209550</xdr:colOff>
      <xdr:row>14</xdr:row>
      <xdr:rowOff>145143</xdr:rowOff>
    </xdr:to>
    <xdr:sp macro="" textlink="">
      <xdr:nvSpPr>
        <xdr:cNvPr id="154" name="円/楕円 153"/>
        <xdr:cNvSpPr/>
      </xdr:nvSpPr>
      <xdr:spPr>
        <a:xfrm>
          <a:off x="13843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155320</xdr:rowOff>
    </xdr:from>
    <xdr:ext cx="762000" cy="259045"/>
    <xdr:sp macro="" textlink="">
      <xdr:nvSpPr>
        <xdr:cNvPr id="155" name="テキスト ボックス 154"/>
        <xdr:cNvSpPr txBox="1"/>
      </xdr:nvSpPr>
      <xdr:spPr>
        <a:xfrm>
          <a:off x="13512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162741</xdr:rowOff>
    </xdr:from>
    <xdr:to>
      <xdr:col>19</xdr:col>
      <xdr:colOff>6350</xdr:colOff>
      <xdr:row>14</xdr:row>
      <xdr:rowOff>92891</xdr:rowOff>
    </xdr:to>
    <xdr:sp macro="" textlink="">
      <xdr:nvSpPr>
        <xdr:cNvPr id="156" name="円/楕円 155"/>
        <xdr:cNvSpPr/>
      </xdr:nvSpPr>
      <xdr:spPr>
        <a:xfrm>
          <a:off x="12954000" y="239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103068</xdr:rowOff>
    </xdr:from>
    <xdr:ext cx="762000" cy="259045"/>
    <xdr:sp macro="" textlink="">
      <xdr:nvSpPr>
        <xdr:cNvPr id="157" name="テキスト ボックス 156"/>
        <xdr:cNvSpPr txBox="1"/>
      </xdr:nvSpPr>
      <xdr:spPr>
        <a:xfrm>
          <a:off x="12623800" y="216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・扶助費は年々増加傾向にあり、対前年度比で</a:t>
          </a:r>
          <a:r>
            <a:rPr kumimoji="1" lang="en-US" altLang="ja-JP" sz="1300">
              <a:latin typeface="ＭＳ Ｐゴシック"/>
            </a:rPr>
            <a:t>1.1</a:t>
          </a:r>
          <a:r>
            <a:rPr kumimoji="1" lang="ja-JP" altLang="en-US" sz="1300">
              <a:latin typeface="ＭＳ Ｐゴシック"/>
            </a:rPr>
            <a:t>ポイント増となった。主な要因としては、保育所関連経費の増等</a:t>
          </a:r>
          <a:r>
            <a:rPr kumimoji="1" lang="en-US" altLang="ja-JP" sz="1300">
              <a:latin typeface="ＭＳ Ｐゴシック"/>
            </a:rPr>
            <a:t>176</a:t>
          </a:r>
          <a:r>
            <a:rPr kumimoji="1" lang="ja-JP" altLang="en-US" sz="1300">
              <a:latin typeface="ＭＳ Ｐゴシック"/>
            </a:rPr>
            <a:t>百万円や</a:t>
          </a:r>
          <a:r>
            <a:rPr kumimoji="1" lang="ja-JP" altLang="ja-JP" sz="1300">
              <a:solidFill>
                <a:schemeClr val="dk1"/>
              </a:solidFill>
              <a:latin typeface="+mn-lt"/>
              <a:ea typeface="+mn-ea"/>
              <a:cs typeface="+mn-cs"/>
            </a:rPr>
            <a:t>経常一般財源</a:t>
          </a:r>
          <a:r>
            <a:rPr kumimoji="1" lang="en-US" altLang="ja-JP" sz="1300">
              <a:solidFill>
                <a:schemeClr val="dk1"/>
              </a:solidFill>
              <a:latin typeface="+mn-ea"/>
              <a:ea typeface="+mn-ea"/>
              <a:cs typeface="+mn-cs"/>
            </a:rPr>
            <a:t>384</a:t>
          </a:r>
          <a:r>
            <a:rPr kumimoji="1" lang="ja-JP" altLang="ja-JP" sz="1300">
              <a:solidFill>
                <a:schemeClr val="dk1"/>
              </a:solidFill>
              <a:latin typeface="+mn-lt"/>
              <a:ea typeface="+mn-ea"/>
              <a:cs typeface="+mn-cs"/>
            </a:rPr>
            <a:t>百万円の減</a:t>
          </a:r>
          <a:r>
            <a:rPr kumimoji="1" lang="ja-JP" altLang="en-US" sz="1300">
              <a:solidFill>
                <a:schemeClr val="dk1"/>
              </a:solidFill>
              <a:latin typeface="+mn-lt"/>
              <a:ea typeface="+mn-ea"/>
              <a:cs typeface="+mn-cs"/>
            </a:rPr>
            <a:t>が挙げられる。</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　今後も、保育所関連経費や社会保障経費については増加していくこと</a:t>
          </a:r>
          <a:r>
            <a:rPr kumimoji="1" lang="ja-JP" altLang="en-US" sz="1300">
              <a:latin typeface="ＭＳ Ｐゴシック"/>
            </a:rPr>
            <a:t>が予想されるため、審査の適正化や単独事業の見直し等を行い、サービスの質を確保しつつ、経費の抑制に努めていく。</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77470</xdr:rowOff>
    </xdr:from>
    <xdr:to>
      <xdr:col>7</xdr:col>
      <xdr:colOff>15875</xdr:colOff>
      <xdr:row>61</xdr:row>
      <xdr:rowOff>8890</xdr:rowOff>
    </xdr:to>
    <xdr:cxnSp macro="">
      <xdr:nvCxnSpPr>
        <xdr:cNvPr id="185" name="直線コネクタ 184"/>
        <xdr:cNvCxnSpPr/>
      </xdr:nvCxnSpPr>
      <xdr:spPr>
        <a:xfrm flipV="1">
          <a:off x="4826000" y="9164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152417</xdr:rowOff>
    </xdr:from>
    <xdr:ext cx="762000" cy="259045"/>
    <xdr:sp macro="" textlink="">
      <xdr:nvSpPr>
        <xdr:cNvPr id="186" name="扶助費最小値テキスト"/>
        <xdr:cNvSpPr txBox="1"/>
      </xdr:nvSpPr>
      <xdr:spPr>
        <a:xfrm>
          <a:off x="4914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61</xdr:row>
      <xdr:rowOff>8890</xdr:rowOff>
    </xdr:from>
    <xdr:to>
      <xdr:col>7</xdr:col>
      <xdr:colOff>104775</xdr:colOff>
      <xdr:row>61</xdr:row>
      <xdr:rowOff>8890</xdr:rowOff>
    </xdr:to>
    <xdr:cxnSp macro="">
      <xdr:nvCxnSpPr>
        <xdr:cNvPr id="187" name="直線コネクタ 186"/>
        <xdr:cNvCxnSpPr/>
      </xdr:nvCxnSpPr>
      <xdr:spPr>
        <a:xfrm>
          <a:off x="4737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163847</xdr:rowOff>
    </xdr:from>
    <xdr:ext cx="762000" cy="259045"/>
    <xdr:sp macro="" textlink="">
      <xdr:nvSpPr>
        <xdr:cNvPr id="188" name="扶助費最大値テキスト"/>
        <xdr:cNvSpPr txBox="1"/>
      </xdr:nvSpPr>
      <xdr:spPr>
        <a:xfrm>
          <a:off x="4914900" y="890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53</xdr:row>
      <xdr:rowOff>77470</xdr:rowOff>
    </xdr:from>
    <xdr:to>
      <xdr:col>7</xdr:col>
      <xdr:colOff>104775</xdr:colOff>
      <xdr:row>53</xdr:row>
      <xdr:rowOff>77470</xdr:rowOff>
    </xdr:to>
    <xdr:cxnSp macro="">
      <xdr:nvCxnSpPr>
        <xdr:cNvPr id="189" name="直線コネクタ 188"/>
        <xdr:cNvCxnSpPr/>
      </xdr:nvCxnSpPr>
      <xdr:spPr>
        <a:xfrm>
          <a:off x="4737100" y="91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8890</xdr:rowOff>
    </xdr:from>
    <xdr:to>
      <xdr:col>7</xdr:col>
      <xdr:colOff>15875</xdr:colOff>
      <xdr:row>55</xdr:row>
      <xdr:rowOff>92710</xdr:rowOff>
    </xdr:to>
    <xdr:cxnSp macro="">
      <xdr:nvCxnSpPr>
        <xdr:cNvPr id="190" name="直線コネクタ 189"/>
        <xdr:cNvCxnSpPr/>
      </xdr:nvCxnSpPr>
      <xdr:spPr>
        <a:xfrm>
          <a:off x="3987800" y="94386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91"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92" name="フローチャート : 判断 191"/>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142240</xdr:rowOff>
    </xdr:from>
    <xdr:to>
      <xdr:col>5</xdr:col>
      <xdr:colOff>549275</xdr:colOff>
      <xdr:row>55</xdr:row>
      <xdr:rowOff>8890</xdr:rowOff>
    </xdr:to>
    <xdr:cxnSp macro="">
      <xdr:nvCxnSpPr>
        <xdr:cNvPr id="193" name="直線コネクタ 192"/>
        <xdr:cNvCxnSpPr/>
      </xdr:nvCxnSpPr>
      <xdr:spPr>
        <a:xfrm>
          <a:off x="3098800" y="9400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4" name="フローチャート : 判断 193"/>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195" name="テキスト ボックス 194"/>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142240</xdr:rowOff>
    </xdr:from>
    <xdr:to>
      <xdr:col>4</xdr:col>
      <xdr:colOff>346075</xdr:colOff>
      <xdr:row>55</xdr:row>
      <xdr:rowOff>31750</xdr:rowOff>
    </xdr:to>
    <xdr:cxnSp macro="">
      <xdr:nvCxnSpPr>
        <xdr:cNvPr id="196" name="直線コネクタ 195"/>
        <xdr:cNvCxnSpPr/>
      </xdr:nvCxnSpPr>
      <xdr:spPr>
        <a:xfrm flipV="1">
          <a:off x="2209800" y="94005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160020</xdr:rowOff>
    </xdr:from>
    <xdr:to>
      <xdr:col>4</xdr:col>
      <xdr:colOff>396875</xdr:colOff>
      <xdr:row>55</xdr:row>
      <xdr:rowOff>90170</xdr:rowOff>
    </xdr:to>
    <xdr:sp macro="" textlink="">
      <xdr:nvSpPr>
        <xdr:cNvPr id="197" name="フローチャート : 判断 196"/>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74947</xdr:rowOff>
    </xdr:from>
    <xdr:ext cx="762000" cy="259045"/>
    <xdr:sp macro="" textlink="">
      <xdr:nvSpPr>
        <xdr:cNvPr id="198" name="テキスト ボックス 197"/>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16510</xdr:rowOff>
    </xdr:from>
    <xdr:to>
      <xdr:col>3</xdr:col>
      <xdr:colOff>142875</xdr:colOff>
      <xdr:row>55</xdr:row>
      <xdr:rowOff>31750</xdr:rowOff>
    </xdr:to>
    <xdr:cxnSp macro="">
      <xdr:nvCxnSpPr>
        <xdr:cNvPr id="199" name="直線コネクタ 198"/>
        <xdr:cNvCxnSpPr/>
      </xdr:nvCxnSpPr>
      <xdr:spPr>
        <a:xfrm>
          <a:off x="1320800" y="9446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129540</xdr:rowOff>
    </xdr:from>
    <xdr:to>
      <xdr:col>3</xdr:col>
      <xdr:colOff>193675</xdr:colOff>
      <xdr:row>55</xdr:row>
      <xdr:rowOff>59690</xdr:rowOff>
    </xdr:to>
    <xdr:sp macro="" textlink="">
      <xdr:nvSpPr>
        <xdr:cNvPr id="200" name="フローチャート : 判断 199"/>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69867</xdr:rowOff>
    </xdr:from>
    <xdr:ext cx="762000" cy="259045"/>
    <xdr:sp macro="" textlink="">
      <xdr:nvSpPr>
        <xdr:cNvPr id="201" name="テキスト ボックス 200"/>
        <xdr:cNvSpPr txBox="1"/>
      </xdr:nvSpPr>
      <xdr:spPr>
        <a:xfrm>
          <a:off x="1828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2" name="フローチャート : 判断 201"/>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203" name="テキスト ボックス 202"/>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41910</xdr:rowOff>
    </xdr:from>
    <xdr:to>
      <xdr:col>7</xdr:col>
      <xdr:colOff>66675</xdr:colOff>
      <xdr:row>55</xdr:row>
      <xdr:rowOff>143510</xdr:rowOff>
    </xdr:to>
    <xdr:sp macro="" textlink="">
      <xdr:nvSpPr>
        <xdr:cNvPr id="209" name="円/楕円 208"/>
        <xdr:cNvSpPr/>
      </xdr:nvSpPr>
      <xdr:spPr>
        <a:xfrm>
          <a:off x="4775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13987</xdr:rowOff>
    </xdr:from>
    <xdr:ext cx="762000" cy="259045"/>
    <xdr:sp macro="" textlink="">
      <xdr:nvSpPr>
        <xdr:cNvPr id="210" name="扶助費該当値テキスト"/>
        <xdr:cNvSpPr txBox="1"/>
      </xdr:nvSpPr>
      <xdr:spPr>
        <a:xfrm>
          <a:off x="4914900" y="944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129540</xdr:rowOff>
    </xdr:from>
    <xdr:to>
      <xdr:col>5</xdr:col>
      <xdr:colOff>600075</xdr:colOff>
      <xdr:row>55</xdr:row>
      <xdr:rowOff>59690</xdr:rowOff>
    </xdr:to>
    <xdr:sp macro="" textlink="">
      <xdr:nvSpPr>
        <xdr:cNvPr id="211" name="円/楕円 210"/>
        <xdr:cNvSpPr/>
      </xdr:nvSpPr>
      <xdr:spPr>
        <a:xfrm>
          <a:off x="3937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212" name="テキスト ボックス 211"/>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91440</xdr:rowOff>
    </xdr:from>
    <xdr:to>
      <xdr:col>4</xdr:col>
      <xdr:colOff>396875</xdr:colOff>
      <xdr:row>55</xdr:row>
      <xdr:rowOff>21590</xdr:rowOff>
    </xdr:to>
    <xdr:sp macro="" textlink="">
      <xdr:nvSpPr>
        <xdr:cNvPr id="213" name="円/楕円 212"/>
        <xdr:cNvSpPr/>
      </xdr:nvSpPr>
      <xdr:spPr>
        <a:xfrm>
          <a:off x="3048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31767</xdr:rowOff>
    </xdr:from>
    <xdr:ext cx="762000" cy="259045"/>
    <xdr:sp macro="" textlink="">
      <xdr:nvSpPr>
        <xdr:cNvPr id="214" name="テキスト ボックス 213"/>
        <xdr:cNvSpPr txBox="1"/>
      </xdr:nvSpPr>
      <xdr:spPr>
        <a:xfrm>
          <a:off x="2717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152400</xdr:rowOff>
    </xdr:from>
    <xdr:to>
      <xdr:col>3</xdr:col>
      <xdr:colOff>193675</xdr:colOff>
      <xdr:row>55</xdr:row>
      <xdr:rowOff>82550</xdr:rowOff>
    </xdr:to>
    <xdr:sp macro="" textlink="">
      <xdr:nvSpPr>
        <xdr:cNvPr id="215" name="円/楕円 214"/>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67327</xdr:rowOff>
    </xdr:from>
    <xdr:ext cx="762000" cy="259045"/>
    <xdr:sp macro="" textlink="">
      <xdr:nvSpPr>
        <xdr:cNvPr id="216" name="テキスト ボックス 215"/>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137160</xdr:rowOff>
    </xdr:from>
    <xdr:to>
      <xdr:col>1</xdr:col>
      <xdr:colOff>676275</xdr:colOff>
      <xdr:row>55</xdr:row>
      <xdr:rowOff>67310</xdr:rowOff>
    </xdr:to>
    <xdr:sp macro="" textlink="">
      <xdr:nvSpPr>
        <xdr:cNvPr id="217" name="円/楕円 216"/>
        <xdr:cNvSpPr/>
      </xdr:nvSpPr>
      <xdr:spPr>
        <a:xfrm>
          <a:off x="1270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52087</xdr:rowOff>
    </xdr:from>
    <xdr:ext cx="762000" cy="259045"/>
    <xdr:sp macro="" textlink="">
      <xdr:nvSpPr>
        <xdr:cNvPr id="218" name="テキスト ボックス 217"/>
        <xdr:cNvSpPr txBox="1"/>
      </xdr:nvSpPr>
      <xdr:spPr>
        <a:xfrm>
          <a:off x="939800" y="948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・対前年度比で</a:t>
          </a:r>
          <a:r>
            <a:rPr kumimoji="1" lang="en-US" altLang="ja-JP" sz="1300">
              <a:latin typeface="ＭＳ Ｐゴシック"/>
            </a:rPr>
            <a:t>0.5</a:t>
          </a:r>
          <a:r>
            <a:rPr kumimoji="1" lang="ja-JP" altLang="en-US" sz="1300">
              <a:latin typeface="ＭＳ Ｐゴシック"/>
            </a:rPr>
            <a:t>ポイントの増となった。主な要因としては、</a:t>
          </a:r>
          <a:r>
            <a:rPr kumimoji="1" lang="ja-JP" altLang="ja-JP" sz="1300">
              <a:solidFill>
                <a:schemeClr val="dk1"/>
              </a:solidFill>
              <a:latin typeface="+mn-lt"/>
              <a:ea typeface="+mn-ea"/>
              <a:cs typeface="+mn-cs"/>
            </a:rPr>
            <a:t>道路</a:t>
          </a:r>
          <a:r>
            <a:rPr kumimoji="1" lang="ja-JP" altLang="en-US" sz="1300">
              <a:solidFill>
                <a:schemeClr val="dk1"/>
              </a:solidFill>
              <a:latin typeface="+mn-lt"/>
              <a:ea typeface="+mn-ea"/>
              <a:cs typeface="+mn-cs"/>
            </a:rPr>
            <a:t>橋りょう</a:t>
          </a:r>
          <a:r>
            <a:rPr kumimoji="1" lang="ja-JP" altLang="ja-JP" sz="1300">
              <a:solidFill>
                <a:schemeClr val="dk1"/>
              </a:solidFill>
              <a:latin typeface="+mn-lt"/>
              <a:ea typeface="+mn-ea"/>
              <a:cs typeface="+mn-cs"/>
            </a:rPr>
            <a:t>等のインフラや公共施設の老朽化に伴う維持</a:t>
          </a:r>
          <a:r>
            <a:rPr kumimoji="1" lang="ja-JP" altLang="en-US" sz="1300">
              <a:solidFill>
                <a:schemeClr val="dk1"/>
              </a:solidFill>
              <a:latin typeface="+mn-lt"/>
              <a:ea typeface="+mn-ea"/>
              <a:cs typeface="+mn-cs"/>
            </a:rPr>
            <a:t>補修費の増加が挙げられる。</a:t>
          </a:r>
          <a:r>
            <a:rPr kumimoji="1" lang="ja-JP" altLang="ja-JP" sz="1300">
              <a:solidFill>
                <a:schemeClr val="dk1"/>
              </a:solidFill>
              <a:latin typeface="+mn-lt"/>
              <a:ea typeface="+mn-ea"/>
              <a:cs typeface="+mn-cs"/>
            </a:rPr>
            <a:t>また、経常一般財源が対前年度</a:t>
          </a:r>
          <a:r>
            <a:rPr kumimoji="1" lang="ja-JP" altLang="ja-JP" sz="1300">
              <a:solidFill>
                <a:schemeClr val="dk1"/>
              </a:solidFill>
              <a:latin typeface="+mn-ea"/>
              <a:ea typeface="+mn-ea"/>
              <a:cs typeface="+mn-cs"/>
            </a:rPr>
            <a:t>比</a:t>
          </a:r>
          <a:r>
            <a:rPr kumimoji="1" lang="en-US" altLang="ja-JP" sz="1300">
              <a:solidFill>
                <a:schemeClr val="dk1"/>
              </a:solidFill>
              <a:latin typeface="+mn-ea"/>
              <a:ea typeface="+mn-ea"/>
              <a:cs typeface="+mn-cs"/>
            </a:rPr>
            <a:t>384</a:t>
          </a:r>
          <a:r>
            <a:rPr kumimoji="1" lang="ja-JP" altLang="ja-JP" sz="1300">
              <a:solidFill>
                <a:schemeClr val="dk1"/>
              </a:solidFill>
              <a:latin typeface="+mn-lt"/>
              <a:ea typeface="+mn-ea"/>
              <a:cs typeface="+mn-cs"/>
            </a:rPr>
            <a:t>百万円の減となったことも大きく影響している。</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　今後も、インフラや公共施設等の老朽化に伴い維持補修費は増加していくことが予想される。特別会計の財政健全化にも取り組み、繰出金の適正な支出にも努めていく。</a:t>
          </a:r>
          <a:endParaRPr kumimoji="1" lang="en-US" altLang="ja-JP" sz="130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92710</xdr:rowOff>
    </xdr:to>
    <xdr:cxnSp macro="">
      <xdr:nvCxnSpPr>
        <xdr:cNvPr id="246" name="直線コネクタ 245"/>
        <xdr:cNvCxnSpPr/>
      </xdr:nvCxnSpPr>
      <xdr:spPr>
        <a:xfrm flipV="1">
          <a:off x="16510000" y="924052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7"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8" name="直線コネクタ 247"/>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134620</xdr:rowOff>
    </xdr:from>
    <xdr:to>
      <xdr:col>24</xdr:col>
      <xdr:colOff>31750</xdr:colOff>
      <xdr:row>57</xdr:row>
      <xdr:rowOff>1270</xdr:rowOff>
    </xdr:to>
    <xdr:cxnSp macro="">
      <xdr:nvCxnSpPr>
        <xdr:cNvPr id="251" name="直線コネクタ 250"/>
        <xdr:cNvCxnSpPr/>
      </xdr:nvCxnSpPr>
      <xdr:spPr>
        <a:xfrm>
          <a:off x="15671800" y="97358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170197</xdr:rowOff>
    </xdr:from>
    <xdr:ext cx="762000" cy="259045"/>
    <xdr:sp macro="" textlink="">
      <xdr:nvSpPr>
        <xdr:cNvPr id="252" name="その他平均値テキスト"/>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53" name="フローチャート : 判断 252"/>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88900</xdr:rowOff>
    </xdr:from>
    <xdr:to>
      <xdr:col>22</xdr:col>
      <xdr:colOff>565150</xdr:colOff>
      <xdr:row>56</xdr:row>
      <xdr:rowOff>134620</xdr:rowOff>
    </xdr:to>
    <xdr:cxnSp macro="">
      <xdr:nvCxnSpPr>
        <xdr:cNvPr id="254" name="直線コネクタ 253"/>
        <xdr:cNvCxnSpPr/>
      </xdr:nvCxnSpPr>
      <xdr:spPr>
        <a:xfrm>
          <a:off x="14782800" y="9690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5" name="フローチャート : 判断 254"/>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120667</xdr:rowOff>
    </xdr:from>
    <xdr:ext cx="736600" cy="259045"/>
    <xdr:sp macro="" textlink="">
      <xdr:nvSpPr>
        <xdr:cNvPr id="256" name="テキスト ボックス 255"/>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88900</xdr:rowOff>
    </xdr:from>
    <xdr:to>
      <xdr:col>21</xdr:col>
      <xdr:colOff>361950</xdr:colOff>
      <xdr:row>56</xdr:row>
      <xdr:rowOff>119380</xdr:rowOff>
    </xdr:to>
    <xdr:cxnSp macro="">
      <xdr:nvCxnSpPr>
        <xdr:cNvPr id="257" name="直線コネクタ 256"/>
        <xdr:cNvCxnSpPr/>
      </xdr:nvCxnSpPr>
      <xdr:spPr>
        <a:xfrm flipV="1">
          <a:off x="13893800" y="9690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119380</xdr:rowOff>
    </xdr:from>
    <xdr:to>
      <xdr:col>20</xdr:col>
      <xdr:colOff>158750</xdr:colOff>
      <xdr:row>56</xdr:row>
      <xdr:rowOff>134620</xdr:rowOff>
    </xdr:to>
    <xdr:cxnSp macro="">
      <xdr:nvCxnSpPr>
        <xdr:cNvPr id="260" name="直線コネクタ 259"/>
        <xdr:cNvCxnSpPr/>
      </xdr:nvCxnSpPr>
      <xdr:spPr>
        <a:xfrm flipV="1">
          <a:off x="13004800" y="9720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70" name="円/楕円 269"/>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138447</xdr:rowOff>
    </xdr:from>
    <xdr:ext cx="762000" cy="259045"/>
    <xdr:sp macro="" textlink="">
      <xdr:nvSpPr>
        <xdr:cNvPr id="271" name="その他該当値テキスト"/>
        <xdr:cNvSpPr txBox="1"/>
      </xdr:nvSpPr>
      <xdr:spPr>
        <a:xfrm>
          <a:off x="165989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83820</xdr:rowOff>
    </xdr:from>
    <xdr:to>
      <xdr:col>22</xdr:col>
      <xdr:colOff>615950</xdr:colOff>
      <xdr:row>57</xdr:row>
      <xdr:rowOff>13970</xdr:rowOff>
    </xdr:to>
    <xdr:sp macro="" textlink="">
      <xdr:nvSpPr>
        <xdr:cNvPr id="272" name="円/楕円 271"/>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24147</xdr:rowOff>
    </xdr:from>
    <xdr:ext cx="736600" cy="259045"/>
    <xdr:sp macro="" textlink="">
      <xdr:nvSpPr>
        <xdr:cNvPr id="273" name="テキスト ボックス 272"/>
        <xdr:cNvSpPr txBox="1"/>
      </xdr:nvSpPr>
      <xdr:spPr>
        <a:xfrm>
          <a:off x="15290800" y="945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38100</xdr:rowOff>
    </xdr:from>
    <xdr:to>
      <xdr:col>21</xdr:col>
      <xdr:colOff>412750</xdr:colOff>
      <xdr:row>56</xdr:row>
      <xdr:rowOff>139700</xdr:rowOff>
    </xdr:to>
    <xdr:sp macro="" textlink="">
      <xdr:nvSpPr>
        <xdr:cNvPr id="274" name="円/楕円 273"/>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149877</xdr:rowOff>
    </xdr:from>
    <xdr:ext cx="762000" cy="259045"/>
    <xdr:sp macro="" textlink="">
      <xdr:nvSpPr>
        <xdr:cNvPr id="275" name="テキスト ボックス 274"/>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68580</xdr:rowOff>
    </xdr:from>
    <xdr:to>
      <xdr:col>20</xdr:col>
      <xdr:colOff>209550</xdr:colOff>
      <xdr:row>56</xdr:row>
      <xdr:rowOff>170180</xdr:rowOff>
    </xdr:to>
    <xdr:sp macro="" textlink="">
      <xdr:nvSpPr>
        <xdr:cNvPr id="276" name="円/楕円 275"/>
        <xdr:cNvSpPr/>
      </xdr:nvSpPr>
      <xdr:spPr>
        <a:xfrm>
          <a:off x="13843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8907</xdr:rowOff>
    </xdr:from>
    <xdr:ext cx="762000" cy="259045"/>
    <xdr:sp macro="" textlink="">
      <xdr:nvSpPr>
        <xdr:cNvPr id="277" name="テキスト ボックス 276"/>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83820</xdr:rowOff>
    </xdr:from>
    <xdr:to>
      <xdr:col>19</xdr:col>
      <xdr:colOff>6350</xdr:colOff>
      <xdr:row>57</xdr:row>
      <xdr:rowOff>13970</xdr:rowOff>
    </xdr:to>
    <xdr:sp macro="" textlink="">
      <xdr:nvSpPr>
        <xdr:cNvPr id="278" name="円/楕円 277"/>
        <xdr:cNvSpPr/>
      </xdr:nvSpPr>
      <xdr:spPr>
        <a:xfrm>
          <a:off x="12954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24147</xdr:rowOff>
    </xdr:from>
    <xdr:ext cx="762000" cy="259045"/>
    <xdr:sp macro="" textlink="">
      <xdr:nvSpPr>
        <xdr:cNvPr id="279" name="テキスト ボックス 278"/>
        <xdr:cNvSpPr txBox="1"/>
      </xdr:nvSpPr>
      <xdr:spPr>
        <a:xfrm>
          <a:off x="12623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・類似団体平均を大きく上回っており、これは一部事務組合や公営企業会計への負担金・補助金が高額のためである。</a:t>
          </a:r>
          <a:r>
            <a:rPr kumimoji="1" lang="ja-JP" altLang="ja-JP" sz="1200">
              <a:solidFill>
                <a:schemeClr val="dk1"/>
              </a:solidFill>
              <a:latin typeface="+mn-ea"/>
              <a:ea typeface="+mn-ea"/>
              <a:cs typeface="+mn-cs"/>
            </a:rPr>
            <a:t>対前年度比で</a:t>
          </a:r>
          <a:r>
            <a:rPr kumimoji="1" lang="en-US" altLang="ja-JP" sz="1200">
              <a:solidFill>
                <a:schemeClr val="dk1"/>
              </a:solidFill>
              <a:latin typeface="+mn-ea"/>
              <a:ea typeface="+mn-ea"/>
              <a:cs typeface="+mn-cs"/>
            </a:rPr>
            <a:t>0.2</a:t>
          </a:r>
          <a:r>
            <a:rPr kumimoji="1" lang="ja-JP" altLang="ja-JP" sz="1200">
              <a:solidFill>
                <a:schemeClr val="dk1"/>
              </a:solidFill>
              <a:latin typeface="+mn-ea"/>
              <a:ea typeface="+mn-ea"/>
              <a:cs typeface="+mn-cs"/>
            </a:rPr>
            <a:t>ポイント減</a:t>
          </a:r>
          <a:r>
            <a:rPr kumimoji="1" lang="ja-JP" altLang="en-US" sz="1300">
              <a:latin typeface="ＭＳ Ｐゴシック"/>
            </a:rPr>
            <a:t>少したのは、公共下水道事業会計補助金が減となったこと等が主な要因である。</a:t>
          </a:r>
          <a:endParaRPr kumimoji="1" lang="en-US" altLang="ja-JP" sz="1300">
            <a:latin typeface="ＭＳ Ｐゴシック"/>
          </a:endParaRPr>
        </a:p>
        <a:p>
          <a:r>
            <a:rPr kumimoji="1" lang="ja-JP" altLang="en-US" sz="1300">
              <a:latin typeface="ＭＳ Ｐゴシック"/>
            </a:rPr>
            <a:t>　今後も、一部事務組合や公営企業会計・各種団体への負担金・補助金等の見直しを継続して行い、適正な支出を図っていく。</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75565</xdr:rowOff>
    </xdr:from>
    <xdr:to>
      <xdr:col>24</xdr:col>
      <xdr:colOff>31750</xdr:colOff>
      <xdr:row>41</xdr:row>
      <xdr:rowOff>69850</xdr:rowOff>
    </xdr:to>
    <xdr:cxnSp macro="">
      <xdr:nvCxnSpPr>
        <xdr:cNvPr id="302" name="直線コネクタ 301"/>
        <xdr:cNvCxnSpPr/>
      </xdr:nvCxnSpPr>
      <xdr:spPr>
        <a:xfrm flipV="1">
          <a:off x="16510000" y="590486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4" name="直線コネクタ 30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161942</xdr:rowOff>
    </xdr:from>
    <xdr:ext cx="762000" cy="259045"/>
    <xdr:sp macro="" textlink="">
      <xdr:nvSpPr>
        <xdr:cNvPr id="305" name="補助費等最大値テキスト"/>
        <xdr:cNvSpPr txBox="1"/>
      </xdr:nvSpPr>
      <xdr:spPr>
        <a:xfrm>
          <a:off x="16598900" y="564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34</xdr:row>
      <xdr:rowOff>75565</xdr:rowOff>
    </xdr:from>
    <xdr:to>
      <xdr:col>24</xdr:col>
      <xdr:colOff>120650</xdr:colOff>
      <xdr:row>34</xdr:row>
      <xdr:rowOff>75565</xdr:rowOff>
    </xdr:to>
    <xdr:cxnSp macro="">
      <xdr:nvCxnSpPr>
        <xdr:cNvPr id="306" name="直線コネクタ 305"/>
        <xdr:cNvCxnSpPr/>
      </xdr:nvCxnSpPr>
      <xdr:spPr>
        <a:xfrm>
          <a:off x="16421100" y="590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24130</xdr:rowOff>
    </xdr:from>
    <xdr:to>
      <xdr:col>24</xdr:col>
      <xdr:colOff>31750</xdr:colOff>
      <xdr:row>39</xdr:row>
      <xdr:rowOff>35560</xdr:rowOff>
    </xdr:to>
    <xdr:cxnSp macro="">
      <xdr:nvCxnSpPr>
        <xdr:cNvPr id="307" name="直線コネクタ 306"/>
        <xdr:cNvCxnSpPr/>
      </xdr:nvCxnSpPr>
      <xdr:spPr>
        <a:xfrm flipV="1">
          <a:off x="15671800" y="67106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24147</xdr:rowOff>
    </xdr:from>
    <xdr:ext cx="762000" cy="259045"/>
    <xdr:sp macro="" textlink="">
      <xdr:nvSpPr>
        <xdr:cNvPr id="308" name="補助費等平均値テキスト"/>
        <xdr:cNvSpPr txBox="1"/>
      </xdr:nvSpPr>
      <xdr:spPr>
        <a:xfrm>
          <a:off x="16598900" y="6196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7620</xdr:rowOff>
    </xdr:from>
    <xdr:to>
      <xdr:col>24</xdr:col>
      <xdr:colOff>82550</xdr:colOff>
      <xdr:row>37</xdr:row>
      <xdr:rowOff>109220</xdr:rowOff>
    </xdr:to>
    <xdr:sp macro="" textlink="">
      <xdr:nvSpPr>
        <xdr:cNvPr id="309" name="フローチャート : 判断 308"/>
        <xdr:cNvSpPr/>
      </xdr:nvSpPr>
      <xdr:spPr>
        <a:xfrm>
          <a:off x="164592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35560</xdr:rowOff>
    </xdr:from>
    <xdr:to>
      <xdr:col>22</xdr:col>
      <xdr:colOff>565150</xdr:colOff>
      <xdr:row>39</xdr:row>
      <xdr:rowOff>98425</xdr:rowOff>
    </xdr:to>
    <xdr:cxnSp macro="">
      <xdr:nvCxnSpPr>
        <xdr:cNvPr id="310" name="直線コネクタ 309"/>
        <xdr:cNvCxnSpPr/>
      </xdr:nvCxnSpPr>
      <xdr:spPr>
        <a:xfrm flipV="1">
          <a:off x="14782800" y="672211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150495</xdr:rowOff>
    </xdr:from>
    <xdr:to>
      <xdr:col>22</xdr:col>
      <xdr:colOff>615950</xdr:colOff>
      <xdr:row>37</xdr:row>
      <xdr:rowOff>80645</xdr:rowOff>
    </xdr:to>
    <xdr:sp macro="" textlink="">
      <xdr:nvSpPr>
        <xdr:cNvPr id="311" name="フローチャート : 判断 310"/>
        <xdr:cNvSpPr/>
      </xdr:nvSpPr>
      <xdr:spPr>
        <a:xfrm>
          <a:off x="15621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90822</xdr:rowOff>
    </xdr:from>
    <xdr:ext cx="736600" cy="259045"/>
    <xdr:sp macro="" textlink="">
      <xdr:nvSpPr>
        <xdr:cNvPr id="312" name="テキスト ボックス 311"/>
        <xdr:cNvSpPr txBox="1"/>
      </xdr:nvSpPr>
      <xdr:spPr>
        <a:xfrm>
          <a:off x="15290800" y="6091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64135</xdr:rowOff>
    </xdr:from>
    <xdr:to>
      <xdr:col>21</xdr:col>
      <xdr:colOff>361950</xdr:colOff>
      <xdr:row>39</xdr:row>
      <xdr:rowOff>98425</xdr:rowOff>
    </xdr:to>
    <xdr:cxnSp macro="">
      <xdr:nvCxnSpPr>
        <xdr:cNvPr id="313" name="直線コネクタ 312"/>
        <xdr:cNvCxnSpPr/>
      </xdr:nvCxnSpPr>
      <xdr:spPr>
        <a:xfrm>
          <a:off x="13893800" y="67506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147972</xdr:rowOff>
    </xdr:from>
    <xdr:ext cx="762000" cy="259045"/>
    <xdr:sp macro="" textlink="">
      <xdr:nvSpPr>
        <xdr:cNvPr id="315" name="テキスト ボックス 314"/>
        <xdr:cNvSpPr txBox="1"/>
      </xdr:nvSpPr>
      <xdr:spPr>
        <a:xfrm>
          <a:off x="14401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64135</xdr:rowOff>
    </xdr:from>
    <xdr:to>
      <xdr:col>20</xdr:col>
      <xdr:colOff>158750</xdr:colOff>
      <xdr:row>39</xdr:row>
      <xdr:rowOff>92710</xdr:rowOff>
    </xdr:to>
    <xdr:cxnSp macro="">
      <xdr:nvCxnSpPr>
        <xdr:cNvPr id="316" name="直線コネクタ 315"/>
        <xdr:cNvCxnSpPr/>
      </xdr:nvCxnSpPr>
      <xdr:spPr>
        <a:xfrm flipV="1">
          <a:off x="13004800" y="67506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7" name="フローチャート : 判断 316"/>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147972</xdr:rowOff>
    </xdr:from>
    <xdr:ext cx="762000" cy="259045"/>
    <xdr:sp macro="" textlink="">
      <xdr:nvSpPr>
        <xdr:cNvPr id="318" name="テキスト ボックス 317"/>
        <xdr:cNvSpPr txBox="1"/>
      </xdr:nvSpPr>
      <xdr:spPr>
        <a:xfrm>
          <a:off x="13512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19" name="フローチャート : 判断 318"/>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153687</xdr:rowOff>
    </xdr:from>
    <xdr:ext cx="762000" cy="259045"/>
    <xdr:sp macro="" textlink="">
      <xdr:nvSpPr>
        <xdr:cNvPr id="320" name="テキスト ボックス 319"/>
        <xdr:cNvSpPr txBox="1"/>
      </xdr:nvSpPr>
      <xdr:spPr>
        <a:xfrm>
          <a:off x="12623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144780</xdr:rowOff>
    </xdr:from>
    <xdr:to>
      <xdr:col>24</xdr:col>
      <xdr:colOff>82550</xdr:colOff>
      <xdr:row>39</xdr:row>
      <xdr:rowOff>74930</xdr:rowOff>
    </xdr:to>
    <xdr:sp macro="" textlink="">
      <xdr:nvSpPr>
        <xdr:cNvPr id="326" name="円/楕円 325"/>
        <xdr:cNvSpPr/>
      </xdr:nvSpPr>
      <xdr:spPr>
        <a:xfrm>
          <a:off x="16459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116857</xdr:rowOff>
    </xdr:from>
    <xdr:ext cx="762000" cy="259045"/>
    <xdr:sp macro="" textlink="">
      <xdr:nvSpPr>
        <xdr:cNvPr id="327" name="補助費等該当値テキスト"/>
        <xdr:cNvSpPr txBox="1"/>
      </xdr:nvSpPr>
      <xdr:spPr>
        <a:xfrm>
          <a:off x="165989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156210</xdr:rowOff>
    </xdr:from>
    <xdr:to>
      <xdr:col>22</xdr:col>
      <xdr:colOff>615950</xdr:colOff>
      <xdr:row>39</xdr:row>
      <xdr:rowOff>86360</xdr:rowOff>
    </xdr:to>
    <xdr:sp macro="" textlink="">
      <xdr:nvSpPr>
        <xdr:cNvPr id="328" name="円/楕円 327"/>
        <xdr:cNvSpPr/>
      </xdr:nvSpPr>
      <xdr:spPr>
        <a:xfrm>
          <a:off x="15621000" y="667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71137</xdr:rowOff>
    </xdr:from>
    <xdr:ext cx="736600" cy="259045"/>
    <xdr:sp macro="" textlink="">
      <xdr:nvSpPr>
        <xdr:cNvPr id="329" name="テキスト ボックス 328"/>
        <xdr:cNvSpPr txBox="1"/>
      </xdr:nvSpPr>
      <xdr:spPr>
        <a:xfrm>
          <a:off x="15290800" y="6757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47625</xdr:rowOff>
    </xdr:from>
    <xdr:to>
      <xdr:col>21</xdr:col>
      <xdr:colOff>412750</xdr:colOff>
      <xdr:row>39</xdr:row>
      <xdr:rowOff>149225</xdr:rowOff>
    </xdr:to>
    <xdr:sp macro="" textlink="">
      <xdr:nvSpPr>
        <xdr:cNvPr id="330" name="円/楕円 329"/>
        <xdr:cNvSpPr/>
      </xdr:nvSpPr>
      <xdr:spPr>
        <a:xfrm>
          <a:off x="14732000" y="67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134002</xdr:rowOff>
    </xdr:from>
    <xdr:ext cx="762000" cy="259045"/>
    <xdr:sp macro="" textlink="">
      <xdr:nvSpPr>
        <xdr:cNvPr id="331" name="テキスト ボックス 330"/>
        <xdr:cNvSpPr txBox="1"/>
      </xdr:nvSpPr>
      <xdr:spPr>
        <a:xfrm>
          <a:off x="14401800" y="682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13335</xdr:rowOff>
    </xdr:from>
    <xdr:to>
      <xdr:col>20</xdr:col>
      <xdr:colOff>209550</xdr:colOff>
      <xdr:row>39</xdr:row>
      <xdr:rowOff>114935</xdr:rowOff>
    </xdr:to>
    <xdr:sp macro="" textlink="">
      <xdr:nvSpPr>
        <xdr:cNvPr id="332" name="円/楕円 331"/>
        <xdr:cNvSpPr/>
      </xdr:nvSpPr>
      <xdr:spPr>
        <a:xfrm>
          <a:off x="13843000" y="669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99712</xdr:rowOff>
    </xdr:from>
    <xdr:ext cx="762000" cy="259045"/>
    <xdr:sp macro="" textlink="">
      <xdr:nvSpPr>
        <xdr:cNvPr id="333" name="テキスト ボックス 332"/>
        <xdr:cNvSpPr txBox="1"/>
      </xdr:nvSpPr>
      <xdr:spPr>
        <a:xfrm>
          <a:off x="13512800" y="678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41910</xdr:rowOff>
    </xdr:from>
    <xdr:to>
      <xdr:col>19</xdr:col>
      <xdr:colOff>6350</xdr:colOff>
      <xdr:row>39</xdr:row>
      <xdr:rowOff>143510</xdr:rowOff>
    </xdr:to>
    <xdr:sp macro="" textlink="">
      <xdr:nvSpPr>
        <xdr:cNvPr id="334" name="円/楕円 333"/>
        <xdr:cNvSpPr/>
      </xdr:nvSpPr>
      <xdr:spPr>
        <a:xfrm>
          <a:off x="12954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128287</xdr:rowOff>
    </xdr:from>
    <xdr:ext cx="762000" cy="259045"/>
    <xdr:sp macro="" textlink="">
      <xdr:nvSpPr>
        <xdr:cNvPr id="335" name="テキスト ボックス 334"/>
        <xdr:cNvSpPr txBox="1"/>
      </xdr:nvSpPr>
      <xdr:spPr>
        <a:xfrm>
          <a:off x="12623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・対前年度比で</a:t>
          </a:r>
          <a:r>
            <a:rPr kumimoji="1" lang="en-US" altLang="ja-JP" sz="1200">
              <a:latin typeface="ＭＳ Ｐゴシック"/>
            </a:rPr>
            <a:t>0.1</a:t>
          </a:r>
          <a:r>
            <a:rPr kumimoji="1" lang="ja-JP" altLang="en-US" sz="1200">
              <a:latin typeface="ＭＳ Ｐゴシック"/>
            </a:rPr>
            <a:t>ポイントの増となった。元利償還金は過去に行った繰上償還の影響で約</a:t>
          </a:r>
          <a:r>
            <a:rPr kumimoji="1" lang="en-US" altLang="ja-JP" sz="1200">
              <a:latin typeface="ＭＳ Ｐゴシック"/>
            </a:rPr>
            <a:t>49</a:t>
          </a:r>
          <a:r>
            <a:rPr kumimoji="1" lang="ja-JP" altLang="en-US" sz="1200">
              <a:latin typeface="ＭＳ Ｐゴシック"/>
            </a:rPr>
            <a:t>百万円の減となったが、経常一般財源についても対前年度比</a:t>
          </a:r>
          <a:r>
            <a:rPr kumimoji="1" lang="en-US" altLang="ja-JP" sz="1200">
              <a:latin typeface="ＭＳ Ｐゴシック"/>
            </a:rPr>
            <a:t>384</a:t>
          </a:r>
          <a:r>
            <a:rPr kumimoji="1" lang="ja-JP" altLang="en-US" sz="1200">
              <a:latin typeface="ＭＳ Ｐゴシック"/>
            </a:rPr>
            <a:t>百万円の減となったためである。</a:t>
          </a:r>
          <a:endParaRPr kumimoji="1" lang="en-US" altLang="ja-JP" sz="1200">
            <a:latin typeface="ＭＳ Ｐゴシック"/>
          </a:endParaRPr>
        </a:p>
        <a:p>
          <a:r>
            <a:rPr kumimoji="1" lang="ja-JP" altLang="en-US" sz="1200">
              <a:latin typeface="ＭＳ Ｐゴシック"/>
            </a:rPr>
            <a:t>　今後は、市民会館建設事業や学校規模適正化事業等の普通建設事業が控えており、公債費の増加が予想されるため、長期財政見通しによる計画的な地方債発行に努め、併せて基金の取崩しも検討しながら公債費の抑制を図っていく。</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154759</xdr:rowOff>
    </xdr:from>
    <xdr:to>
      <xdr:col>7</xdr:col>
      <xdr:colOff>15875</xdr:colOff>
      <xdr:row>81</xdr:row>
      <xdr:rowOff>24130</xdr:rowOff>
    </xdr:to>
    <xdr:cxnSp macro="">
      <xdr:nvCxnSpPr>
        <xdr:cNvPr id="365" name="直線コネクタ 364"/>
        <xdr:cNvCxnSpPr/>
      </xdr:nvCxnSpPr>
      <xdr:spPr>
        <a:xfrm flipV="1">
          <a:off x="4826000" y="12670609"/>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69686</xdr:rowOff>
    </xdr:from>
    <xdr:ext cx="762000" cy="259045"/>
    <xdr:sp macro="" textlink="">
      <xdr:nvSpPr>
        <xdr:cNvPr id="368"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73</xdr:row>
      <xdr:rowOff>154759</xdr:rowOff>
    </xdr:from>
    <xdr:to>
      <xdr:col>7</xdr:col>
      <xdr:colOff>104775</xdr:colOff>
      <xdr:row>73</xdr:row>
      <xdr:rowOff>154759</xdr:rowOff>
    </xdr:to>
    <xdr:cxnSp macro="">
      <xdr:nvCxnSpPr>
        <xdr:cNvPr id="369" name="直線コネクタ 368"/>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82913</xdr:rowOff>
    </xdr:from>
    <xdr:to>
      <xdr:col>7</xdr:col>
      <xdr:colOff>15875</xdr:colOff>
      <xdr:row>77</xdr:row>
      <xdr:rowOff>89444</xdr:rowOff>
    </xdr:to>
    <xdr:cxnSp macro="">
      <xdr:nvCxnSpPr>
        <xdr:cNvPr id="370" name="直線コネクタ 369"/>
        <xdr:cNvCxnSpPr/>
      </xdr:nvCxnSpPr>
      <xdr:spPr>
        <a:xfrm>
          <a:off x="3987800" y="1328456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43378</xdr:rowOff>
    </xdr:from>
    <xdr:ext cx="762000" cy="259045"/>
    <xdr:sp macro="" textlink="">
      <xdr:nvSpPr>
        <xdr:cNvPr id="371" name="公債費平均値テキスト"/>
        <xdr:cNvSpPr txBox="1"/>
      </xdr:nvSpPr>
      <xdr:spPr>
        <a:xfrm>
          <a:off x="4914900" y="1324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71301</xdr:rowOff>
    </xdr:from>
    <xdr:to>
      <xdr:col>7</xdr:col>
      <xdr:colOff>66675</xdr:colOff>
      <xdr:row>78</xdr:row>
      <xdr:rowOff>1451</xdr:rowOff>
    </xdr:to>
    <xdr:sp macro="" textlink="">
      <xdr:nvSpPr>
        <xdr:cNvPr id="372" name="フローチャート :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82913</xdr:rowOff>
    </xdr:from>
    <xdr:to>
      <xdr:col>5</xdr:col>
      <xdr:colOff>549275</xdr:colOff>
      <xdr:row>77</xdr:row>
      <xdr:rowOff>148227</xdr:rowOff>
    </xdr:to>
    <xdr:cxnSp macro="">
      <xdr:nvCxnSpPr>
        <xdr:cNvPr id="373" name="直線コネクタ 372"/>
        <xdr:cNvCxnSpPr/>
      </xdr:nvCxnSpPr>
      <xdr:spPr>
        <a:xfrm flipV="1">
          <a:off x="3098800" y="1328456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32113</xdr:rowOff>
    </xdr:from>
    <xdr:to>
      <xdr:col>5</xdr:col>
      <xdr:colOff>600075</xdr:colOff>
      <xdr:row>77</xdr:row>
      <xdr:rowOff>133713</xdr:rowOff>
    </xdr:to>
    <xdr:sp macro="" textlink="">
      <xdr:nvSpPr>
        <xdr:cNvPr id="374" name="フローチャート : 判断 373"/>
        <xdr:cNvSpPr/>
      </xdr:nvSpPr>
      <xdr:spPr>
        <a:xfrm>
          <a:off x="3937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143890</xdr:rowOff>
    </xdr:from>
    <xdr:ext cx="736600" cy="259045"/>
    <xdr:sp macro="" textlink="">
      <xdr:nvSpPr>
        <xdr:cNvPr id="375" name="テキスト ボックス 374"/>
        <xdr:cNvSpPr txBox="1"/>
      </xdr:nvSpPr>
      <xdr:spPr>
        <a:xfrm>
          <a:off x="3606800" y="13002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128632</xdr:rowOff>
    </xdr:from>
    <xdr:to>
      <xdr:col>4</xdr:col>
      <xdr:colOff>346075</xdr:colOff>
      <xdr:row>77</xdr:row>
      <xdr:rowOff>148227</xdr:rowOff>
    </xdr:to>
    <xdr:cxnSp macro="">
      <xdr:nvCxnSpPr>
        <xdr:cNvPr id="376" name="直線コネクタ 375"/>
        <xdr:cNvCxnSpPr/>
      </xdr:nvCxnSpPr>
      <xdr:spPr>
        <a:xfrm>
          <a:off x="2209800" y="13330282"/>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77" name="フローチャート : 判断 37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78" name="テキスト ボックス 377"/>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122101</xdr:rowOff>
    </xdr:from>
    <xdr:to>
      <xdr:col>3</xdr:col>
      <xdr:colOff>142875</xdr:colOff>
      <xdr:row>77</xdr:row>
      <xdr:rowOff>128632</xdr:rowOff>
    </xdr:to>
    <xdr:cxnSp macro="">
      <xdr:nvCxnSpPr>
        <xdr:cNvPr id="379" name="直線コネクタ 378"/>
        <xdr:cNvCxnSpPr/>
      </xdr:nvCxnSpPr>
      <xdr:spPr>
        <a:xfrm>
          <a:off x="1320800" y="1332375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25581</xdr:rowOff>
    </xdr:from>
    <xdr:to>
      <xdr:col>3</xdr:col>
      <xdr:colOff>193675</xdr:colOff>
      <xdr:row>77</xdr:row>
      <xdr:rowOff>127181</xdr:rowOff>
    </xdr:to>
    <xdr:sp macro="" textlink="">
      <xdr:nvSpPr>
        <xdr:cNvPr id="380" name="フローチャート : 判断 379"/>
        <xdr:cNvSpPr/>
      </xdr:nvSpPr>
      <xdr:spPr>
        <a:xfrm>
          <a:off x="2159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137358</xdr:rowOff>
    </xdr:from>
    <xdr:ext cx="762000" cy="259045"/>
    <xdr:sp macro="" textlink="">
      <xdr:nvSpPr>
        <xdr:cNvPr id="381" name="テキスト ボックス 380"/>
        <xdr:cNvSpPr txBox="1"/>
      </xdr:nvSpPr>
      <xdr:spPr>
        <a:xfrm>
          <a:off x="1828800" y="1299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38644</xdr:rowOff>
    </xdr:from>
    <xdr:to>
      <xdr:col>1</xdr:col>
      <xdr:colOff>676275</xdr:colOff>
      <xdr:row>77</xdr:row>
      <xdr:rowOff>140244</xdr:rowOff>
    </xdr:to>
    <xdr:sp macro="" textlink="">
      <xdr:nvSpPr>
        <xdr:cNvPr id="382" name="フローチャート : 判断 381"/>
        <xdr:cNvSpPr/>
      </xdr:nvSpPr>
      <xdr:spPr>
        <a:xfrm>
          <a:off x="12700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150421</xdr:rowOff>
    </xdr:from>
    <xdr:ext cx="762000" cy="259045"/>
    <xdr:sp macro="" textlink="">
      <xdr:nvSpPr>
        <xdr:cNvPr id="383" name="テキスト ボックス 382"/>
        <xdr:cNvSpPr txBox="1"/>
      </xdr:nvSpPr>
      <xdr:spPr>
        <a:xfrm>
          <a:off x="939800" y="1300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38644</xdr:rowOff>
    </xdr:from>
    <xdr:to>
      <xdr:col>7</xdr:col>
      <xdr:colOff>66675</xdr:colOff>
      <xdr:row>77</xdr:row>
      <xdr:rowOff>140244</xdr:rowOff>
    </xdr:to>
    <xdr:sp macro="" textlink="">
      <xdr:nvSpPr>
        <xdr:cNvPr id="389" name="円/楕円 388"/>
        <xdr:cNvSpPr/>
      </xdr:nvSpPr>
      <xdr:spPr>
        <a:xfrm>
          <a:off x="4775200" y="132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55171</xdr:rowOff>
    </xdr:from>
    <xdr:ext cx="762000" cy="259045"/>
    <xdr:sp macro="" textlink="">
      <xdr:nvSpPr>
        <xdr:cNvPr id="390" name="公債費該当値テキスト"/>
        <xdr:cNvSpPr txBox="1"/>
      </xdr:nvSpPr>
      <xdr:spPr>
        <a:xfrm>
          <a:off x="4914900" y="13085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32113</xdr:rowOff>
    </xdr:from>
    <xdr:to>
      <xdr:col>5</xdr:col>
      <xdr:colOff>600075</xdr:colOff>
      <xdr:row>77</xdr:row>
      <xdr:rowOff>133713</xdr:rowOff>
    </xdr:to>
    <xdr:sp macro="" textlink="">
      <xdr:nvSpPr>
        <xdr:cNvPr id="391" name="円/楕円 390"/>
        <xdr:cNvSpPr/>
      </xdr:nvSpPr>
      <xdr:spPr>
        <a:xfrm>
          <a:off x="3937000" y="132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118490</xdr:rowOff>
    </xdr:from>
    <xdr:ext cx="736600" cy="259045"/>
    <xdr:sp macro="" textlink="">
      <xdr:nvSpPr>
        <xdr:cNvPr id="392" name="テキスト ボックス 391"/>
        <xdr:cNvSpPr txBox="1"/>
      </xdr:nvSpPr>
      <xdr:spPr>
        <a:xfrm>
          <a:off x="3606800" y="13320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97427</xdr:rowOff>
    </xdr:from>
    <xdr:to>
      <xdr:col>4</xdr:col>
      <xdr:colOff>396875</xdr:colOff>
      <xdr:row>78</xdr:row>
      <xdr:rowOff>27577</xdr:rowOff>
    </xdr:to>
    <xdr:sp macro="" textlink="">
      <xdr:nvSpPr>
        <xdr:cNvPr id="393" name="円/楕円 392"/>
        <xdr:cNvSpPr/>
      </xdr:nvSpPr>
      <xdr:spPr>
        <a:xfrm>
          <a:off x="30480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12354</xdr:rowOff>
    </xdr:from>
    <xdr:ext cx="762000" cy="259045"/>
    <xdr:sp macro="" textlink="">
      <xdr:nvSpPr>
        <xdr:cNvPr id="394" name="テキスト ボックス 393"/>
        <xdr:cNvSpPr txBox="1"/>
      </xdr:nvSpPr>
      <xdr:spPr>
        <a:xfrm>
          <a:off x="27178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77832</xdr:rowOff>
    </xdr:from>
    <xdr:to>
      <xdr:col>3</xdr:col>
      <xdr:colOff>193675</xdr:colOff>
      <xdr:row>78</xdr:row>
      <xdr:rowOff>7982</xdr:rowOff>
    </xdr:to>
    <xdr:sp macro="" textlink="">
      <xdr:nvSpPr>
        <xdr:cNvPr id="395" name="円/楕円 394"/>
        <xdr:cNvSpPr/>
      </xdr:nvSpPr>
      <xdr:spPr>
        <a:xfrm>
          <a:off x="2159000" y="132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164209</xdr:rowOff>
    </xdr:from>
    <xdr:ext cx="762000" cy="259045"/>
    <xdr:sp macro="" textlink="">
      <xdr:nvSpPr>
        <xdr:cNvPr id="396" name="テキスト ボックス 395"/>
        <xdr:cNvSpPr txBox="1"/>
      </xdr:nvSpPr>
      <xdr:spPr>
        <a:xfrm>
          <a:off x="1828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71301</xdr:rowOff>
    </xdr:from>
    <xdr:to>
      <xdr:col>1</xdr:col>
      <xdr:colOff>676275</xdr:colOff>
      <xdr:row>78</xdr:row>
      <xdr:rowOff>1451</xdr:rowOff>
    </xdr:to>
    <xdr:sp macro="" textlink="">
      <xdr:nvSpPr>
        <xdr:cNvPr id="397" name="円/楕円 396"/>
        <xdr:cNvSpPr/>
      </xdr:nvSpPr>
      <xdr:spPr>
        <a:xfrm>
          <a:off x="1270000" y="1327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157678</xdr:rowOff>
    </xdr:from>
    <xdr:ext cx="762000" cy="259045"/>
    <xdr:sp macro="" textlink="">
      <xdr:nvSpPr>
        <xdr:cNvPr id="398" name="テキスト ボックス 397"/>
        <xdr:cNvSpPr txBox="1"/>
      </xdr:nvSpPr>
      <xdr:spPr>
        <a:xfrm>
          <a:off x="939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a:t>
          </a:r>
          <a:r>
            <a:rPr kumimoji="1" lang="ja-JP" altLang="ja-JP" sz="1200">
              <a:solidFill>
                <a:schemeClr val="dk1"/>
              </a:solidFill>
              <a:latin typeface="+mn-lt"/>
              <a:ea typeface="+mn-ea"/>
              <a:cs typeface="+mn-cs"/>
            </a:rPr>
            <a:t>扶助費や物件費</a:t>
          </a:r>
          <a:r>
            <a:rPr kumimoji="1" lang="ja-JP" altLang="en-US" sz="1200">
              <a:solidFill>
                <a:schemeClr val="dk1"/>
              </a:solidFill>
              <a:latin typeface="+mn-lt"/>
              <a:ea typeface="+mn-ea"/>
              <a:cs typeface="+mn-cs"/>
            </a:rPr>
            <a:t>、維持補修費等</a:t>
          </a:r>
          <a:r>
            <a:rPr kumimoji="1" lang="ja-JP" altLang="ja-JP" sz="1200">
              <a:solidFill>
                <a:schemeClr val="dk1"/>
              </a:solidFill>
              <a:latin typeface="+mn-lt"/>
              <a:ea typeface="+mn-ea"/>
              <a:cs typeface="+mn-cs"/>
            </a:rPr>
            <a:t>が伸びており</a:t>
          </a:r>
          <a:r>
            <a:rPr kumimoji="1" lang="ja-JP" altLang="en-US" sz="1200">
              <a:solidFill>
                <a:schemeClr val="dk1"/>
              </a:solidFill>
              <a:latin typeface="+mn-lt"/>
              <a:ea typeface="+mn-ea"/>
              <a:cs typeface="+mn-cs"/>
            </a:rPr>
            <a:t>、</a:t>
          </a:r>
          <a:r>
            <a:rPr kumimoji="1" lang="ja-JP" altLang="en-US" sz="1200">
              <a:latin typeface="ＭＳ Ｐゴシック"/>
            </a:rPr>
            <a:t>全体としては対前年度比で</a:t>
          </a:r>
          <a:r>
            <a:rPr kumimoji="1" lang="en-US" altLang="ja-JP" sz="1200">
              <a:latin typeface="ＭＳ Ｐゴシック"/>
            </a:rPr>
            <a:t>2.3</a:t>
          </a:r>
          <a:r>
            <a:rPr kumimoji="1" lang="ja-JP" altLang="en-US" sz="1200">
              <a:latin typeface="ＭＳ Ｐゴシック"/>
            </a:rPr>
            <a:t>ポイントの増となり、類似団体平均を</a:t>
          </a:r>
          <a:r>
            <a:rPr kumimoji="1" lang="en-US" altLang="ja-JP" sz="1200">
              <a:latin typeface="ＭＳ Ｐゴシック"/>
            </a:rPr>
            <a:t>0.6</a:t>
          </a:r>
          <a:r>
            <a:rPr kumimoji="1" lang="ja-JP" altLang="en-US" sz="1200">
              <a:latin typeface="ＭＳ Ｐゴシック"/>
            </a:rPr>
            <a:t>ポイント上回った。また人件費について、経費としては減少したものの比率としては増加した。</a:t>
          </a:r>
          <a:r>
            <a:rPr kumimoji="1" lang="en-US" altLang="ja-JP" sz="1200">
              <a:latin typeface="ＭＳ Ｐゴシック"/>
            </a:rPr>
            <a:t>28</a:t>
          </a:r>
          <a:r>
            <a:rPr kumimoji="1" lang="ja-JP" altLang="en-US" sz="1200">
              <a:latin typeface="ＭＳ Ｐゴシック"/>
            </a:rPr>
            <a:t>年度については、各経費が伸びていることもあるが、経常一般財源が</a:t>
          </a:r>
          <a:r>
            <a:rPr kumimoji="1" lang="en-US" altLang="ja-JP" sz="1200">
              <a:latin typeface="ＭＳ Ｐゴシック"/>
            </a:rPr>
            <a:t>384</a:t>
          </a:r>
          <a:r>
            <a:rPr kumimoji="1" lang="ja-JP" altLang="en-US" sz="1200">
              <a:latin typeface="ＭＳ Ｐゴシック"/>
            </a:rPr>
            <a:t>百万円減となったことが大きく影響している。</a:t>
          </a:r>
          <a:endParaRPr kumimoji="1" lang="en-US" altLang="ja-JP" sz="1200">
            <a:latin typeface="ＭＳ Ｐゴシック"/>
          </a:endParaRPr>
        </a:p>
        <a:p>
          <a:r>
            <a:rPr kumimoji="1" lang="ja-JP" altLang="en-US" sz="1200">
              <a:latin typeface="ＭＳ Ｐゴシック"/>
            </a:rPr>
            <a:t>　今後も、業務効率化による人件費や扶助費の抑制、内部管理経費の見直し、補助費等の適正な支出等に努め、財政の健全化を図っていく。</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62992</xdr:rowOff>
    </xdr:from>
    <xdr:to>
      <xdr:col>24</xdr:col>
      <xdr:colOff>31750</xdr:colOff>
      <xdr:row>80</xdr:row>
      <xdr:rowOff>99568</xdr:rowOff>
    </xdr:to>
    <xdr:cxnSp macro="">
      <xdr:nvCxnSpPr>
        <xdr:cNvPr id="424" name="直線コネクタ 423"/>
        <xdr:cNvCxnSpPr/>
      </xdr:nvCxnSpPr>
      <xdr:spPr>
        <a:xfrm flipV="1">
          <a:off x="16510000" y="127502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71645</xdr:rowOff>
    </xdr:from>
    <xdr:ext cx="762000" cy="259045"/>
    <xdr:sp macro="" textlink="">
      <xdr:nvSpPr>
        <xdr:cNvPr id="425" name="公債費以外最小値テキスト"/>
        <xdr:cNvSpPr txBox="1"/>
      </xdr:nvSpPr>
      <xdr:spPr>
        <a:xfrm>
          <a:off x="16598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86.9</a:t>
          </a:r>
          <a:endParaRPr kumimoji="1" lang="ja-JP" altLang="en-US" sz="1000" b="1">
            <a:latin typeface="ＭＳ Ｐゴシック"/>
          </a:endParaRPr>
        </a:p>
      </xdr:txBody>
    </xdr:sp>
    <xdr:clientData/>
  </xdr:oneCellAnchor>
  <xdr:twoCellAnchor>
    <xdr:from>
      <xdr:col>23</xdr:col>
      <xdr:colOff>628650</xdr:colOff>
      <xdr:row>80</xdr:row>
      <xdr:rowOff>99568</xdr:rowOff>
    </xdr:from>
    <xdr:to>
      <xdr:col>24</xdr:col>
      <xdr:colOff>120650</xdr:colOff>
      <xdr:row>80</xdr:row>
      <xdr:rowOff>99568</xdr:rowOff>
    </xdr:to>
    <xdr:cxnSp macro="">
      <xdr:nvCxnSpPr>
        <xdr:cNvPr id="426" name="直線コネクタ 425"/>
        <xdr:cNvCxnSpPr/>
      </xdr:nvCxnSpPr>
      <xdr:spPr>
        <a:xfrm>
          <a:off x="16421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149369</xdr:rowOff>
    </xdr:from>
    <xdr:ext cx="762000" cy="259045"/>
    <xdr:sp macro="" textlink="">
      <xdr:nvSpPr>
        <xdr:cNvPr id="427"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23</xdr:col>
      <xdr:colOff>628650</xdr:colOff>
      <xdr:row>74</xdr:row>
      <xdr:rowOff>62992</xdr:rowOff>
    </xdr:from>
    <xdr:to>
      <xdr:col>24</xdr:col>
      <xdr:colOff>120650</xdr:colOff>
      <xdr:row>74</xdr:row>
      <xdr:rowOff>62992</xdr:rowOff>
    </xdr:to>
    <xdr:cxnSp macro="">
      <xdr:nvCxnSpPr>
        <xdr:cNvPr id="428" name="直線コネクタ 427"/>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35561</xdr:rowOff>
    </xdr:from>
    <xdr:to>
      <xdr:col>24</xdr:col>
      <xdr:colOff>31750</xdr:colOff>
      <xdr:row>76</xdr:row>
      <xdr:rowOff>140715</xdr:rowOff>
    </xdr:to>
    <xdr:cxnSp macro="">
      <xdr:nvCxnSpPr>
        <xdr:cNvPr id="429" name="直線コネクタ 428"/>
        <xdr:cNvCxnSpPr/>
      </xdr:nvCxnSpPr>
      <xdr:spPr>
        <a:xfrm>
          <a:off x="15671800" y="13065761"/>
          <a:ext cx="838200" cy="10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79011</xdr:rowOff>
    </xdr:from>
    <xdr:ext cx="762000" cy="259045"/>
    <xdr:sp macro="" textlink="">
      <xdr:nvSpPr>
        <xdr:cNvPr id="430" name="公債費以外平均値テキスト"/>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62485</xdr:rowOff>
    </xdr:from>
    <xdr:to>
      <xdr:col>24</xdr:col>
      <xdr:colOff>82550</xdr:colOff>
      <xdr:row>76</xdr:row>
      <xdr:rowOff>164085</xdr:rowOff>
    </xdr:to>
    <xdr:sp macro="" textlink="">
      <xdr:nvSpPr>
        <xdr:cNvPr id="431" name="フローチャート : 判断 430"/>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35561</xdr:rowOff>
    </xdr:from>
    <xdr:to>
      <xdr:col>22</xdr:col>
      <xdr:colOff>565150</xdr:colOff>
      <xdr:row>76</xdr:row>
      <xdr:rowOff>67563</xdr:rowOff>
    </xdr:to>
    <xdr:cxnSp macro="">
      <xdr:nvCxnSpPr>
        <xdr:cNvPr id="432" name="直線コネクタ 431"/>
        <xdr:cNvCxnSpPr/>
      </xdr:nvCxnSpPr>
      <xdr:spPr>
        <a:xfrm flipV="1">
          <a:off x="14782800" y="1306576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3" name="フローチャート : 判断 432"/>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93997</xdr:rowOff>
    </xdr:from>
    <xdr:ext cx="736600" cy="259045"/>
    <xdr:sp macro="" textlink="">
      <xdr:nvSpPr>
        <xdr:cNvPr id="434" name="テキスト ボックス 433"/>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49276</xdr:rowOff>
    </xdr:from>
    <xdr:to>
      <xdr:col>21</xdr:col>
      <xdr:colOff>361950</xdr:colOff>
      <xdr:row>76</xdr:row>
      <xdr:rowOff>67563</xdr:rowOff>
    </xdr:to>
    <xdr:cxnSp macro="">
      <xdr:nvCxnSpPr>
        <xdr:cNvPr id="435" name="直線コネクタ 434"/>
        <xdr:cNvCxnSpPr/>
      </xdr:nvCxnSpPr>
      <xdr:spPr>
        <a:xfrm>
          <a:off x="13893800" y="13079476"/>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6" name="フローチャート : 判断 435"/>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32275</xdr:rowOff>
    </xdr:from>
    <xdr:ext cx="762000" cy="259045"/>
    <xdr:sp macro="" textlink="">
      <xdr:nvSpPr>
        <xdr:cNvPr id="437" name="テキスト ボックス 436"/>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49276</xdr:rowOff>
    </xdr:from>
    <xdr:to>
      <xdr:col>20</xdr:col>
      <xdr:colOff>158750</xdr:colOff>
      <xdr:row>76</xdr:row>
      <xdr:rowOff>76708</xdr:rowOff>
    </xdr:to>
    <xdr:cxnSp macro="">
      <xdr:nvCxnSpPr>
        <xdr:cNvPr id="438" name="直線コネクタ 437"/>
        <xdr:cNvCxnSpPr/>
      </xdr:nvCxnSpPr>
      <xdr:spPr>
        <a:xfrm flipV="1">
          <a:off x="13004800" y="130794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9" name="フローチャート : 判断 438"/>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40" name="テキスト ボックス 439"/>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71628</xdr:rowOff>
    </xdr:from>
    <xdr:to>
      <xdr:col>19</xdr:col>
      <xdr:colOff>6350</xdr:colOff>
      <xdr:row>77</xdr:row>
      <xdr:rowOff>1778</xdr:rowOff>
    </xdr:to>
    <xdr:sp macro="" textlink="">
      <xdr:nvSpPr>
        <xdr:cNvPr id="441" name="フローチャート : 判断 440"/>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158005</xdr:rowOff>
    </xdr:from>
    <xdr:ext cx="762000" cy="259045"/>
    <xdr:sp macro="" textlink="">
      <xdr:nvSpPr>
        <xdr:cNvPr id="442" name="テキスト ボックス 441"/>
        <xdr:cNvSpPr txBox="1"/>
      </xdr:nvSpPr>
      <xdr:spPr>
        <a:xfrm>
          <a:off x="12623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89915</xdr:rowOff>
    </xdr:from>
    <xdr:to>
      <xdr:col>24</xdr:col>
      <xdr:colOff>82550</xdr:colOff>
      <xdr:row>77</xdr:row>
      <xdr:rowOff>20065</xdr:rowOff>
    </xdr:to>
    <xdr:sp macro="" textlink="">
      <xdr:nvSpPr>
        <xdr:cNvPr id="448" name="円/楕円 447"/>
        <xdr:cNvSpPr/>
      </xdr:nvSpPr>
      <xdr:spPr>
        <a:xfrm>
          <a:off x="16459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61992</xdr:rowOff>
    </xdr:from>
    <xdr:ext cx="762000" cy="259045"/>
    <xdr:sp macro="" textlink="">
      <xdr:nvSpPr>
        <xdr:cNvPr id="449" name="公債費以外該当値テキスト"/>
        <xdr:cNvSpPr txBox="1"/>
      </xdr:nvSpPr>
      <xdr:spPr>
        <a:xfrm>
          <a:off x="165989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156211</xdr:rowOff>
    </xdr:from>
    <xdr:to>
      <xdr:col>22</xdr:col>
      <xdr:colOff>615950</xdr:colOff>
      <xdr:row>76</xdr:row>
      <xdr:rowOff>86361</xdr:rowOff>
    </xdr:to>
    <xdr:sp macro="" textlink="">
      <xdr:nvSpPr>
        <xdr:cNvPr id="450" name="円/楕円 449"/>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96537</xdr:rowOff>
    </xdr:from>
    <xdr:ext cx="736600" cy="259045"/>
    <xdr:sp macro="" textlink="">
      <xdr:nvSpPr>
        <xdr:cNvPr id="451" name="テキスト ボックス 450"/>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16763</xdr:rowOff>
    </xdr:from>
    <xdr:to>
      <xdr:col>21</xdr:col>
      <xdr:colOff>412750</xdr:colOff>
      <xdr:row>76</xdr:row>
      <xdr:rowOff>118363</xdr:rowOff>
    </xdr:to>
    <xdr:sp macro="" textlink="">
      <xdr:nvSpPr>
        <xdr:cNvPr id="452" name="円/楕円 451"/>
        <xdr:cNvSpPr/>
      </xdr:nvSpPr>
      <xdr:spPr>
        <a:xfrm>
          <a:off x="14732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128541</xdr:rowOff>
    </xdr:from>
    <xdr:ext cx="762000" cy="259045"/>
    <xdr:sp macro="" textlink="">
      <xdr:nvSpPr>
        <xdr:cNvPr id="453" name="テキスト ボックス 452"/>
        <xdr:cNvSpPr txBox="1"/>
      </xdr:nvSpPr>
      <xdr:spPr>
        <a:xfrm>
          <a:off x="14401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169926</xdr:rowOff>
    </xdr:from>
    <xdr:to>
      <xdr:col>20</xdr:col>
      <xdr:colOff>209550</xdr:colOff>
      <xdr:row>76</xdr:row>
      <xdr:rowOff>100076</xdr:rowOff>
    </xdr:to>
    <xdr:sp macro="" textlink="">
      <xdr:nvSpPr>
        <xdr:cNvPr id="454" name="円/楕円 453"/>
        <xdr:cNvSpPr/>
      </xdr:nvSpPr>
      <xdr:spPr>
        <a:xfrm>
          <a:off x="13843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110253</xdr:rowOff>
    </xdr:from>
    <xdr:ext cx="762000" cy="259045"/>
    <xdr:sp macro="" textlink="">
      <xdr:nvSpPr>
        <xdr:cNvPr id="455" name="テキスト ボックス 454"/>
        <xdr:cNvSpPr txBox="1"/>
      </xdr:nvSpPr>
      <xdr:spPr>
        <a:xfrm>
          <a:off x="13512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25908</xdr:rowOff>
    </xdr:from>
    <xdr:to>
      <xdr:col>19</xdr:col>
      <xdr:colOff>6350</xdr:colOff>
      <xdr:row>76</xdr:row>
      <xdr:rowOff>127508</xdr:rowOff>
    </xdr:to>
    <xdr:sp macro="" textlink="">
      <xdr:nvSpPr>
        <xdr:cNvPr id="456" name="円/楕円 455"/>
        <xdr:cNvSpPr/>
      </xdr:nvSpPr>
      <xdr:spPr>
        <a:xfrm>
          <a:off x="12954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137685</xdr:rowOff>
    </xdr:from>
    <xdr:ext cx="762000" cy="259045"/>
    <xdr:sp macro="" textlink="">
      <xdr:nvSpPr>
        <xdr:cNvPr id="457" name="テキスト ボックス 456"/>
        <xdr:cNvSpPr txBox="1"/>
      </xdr:nvSpPr>
      <xdr:spPr>
        <a:xfrm>
          <a:off x="12623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熊本県玉名市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25349</xdr:rowOff>
    </xdr:from>
    <xdr:to>
      <xdr:col>4</xdr:col>
      <xdr:colOff>1117600</xdr:colOff>
      <xdr:row>19</xdr:row>
      <xdr:rowOff>109931</xdr:rowOff>
    </xdr:to>
    <xdr:cxnSp macro="">
      <xdr:nvCxnSpPr>
        <xdr:cNvPr id="47" name="直線コネクタ 46"/>
        <xdr:cNvCxnSpPr/>
      </xdr:nvCxnSpPr>
      <xdr:spPr bwMode="auto">
        <a:xfrm flipV="1">
          <a:off x="5651500" y="2130374"/>
          <a:ext cx="0" cy="12847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82008</xdr:rowOff>
    </xdr:from>
    <xdr:ext cx="762000" cy="259045"/>
    <xdr:sp macro="" textlink="">
      <xdr:nvSpPr>
        <xdr:cNvPr id="48" name="人口1人当たり決算額の推移最小値テキスト130"/>
        <xdr:cNvSpPr txBox="1"/>
      </xdr:nvSpPr>
      <xdr:spPr>
        <a:xfrm>
          <a:off x="5740400" y="338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51,962</a:t>
          </a:r>
          <a:endParaRPr kumimoji="1" lang="ja-JP" altLang="en-US" sz="1000" b="1">
            <a:latin typeface="ＭＳ Ｐゴシック"/>
          </a:endParaRPr>
        </a:p>
      </xdr:txBody>
    </xdr:sp>
    <xdr:clientData/>
  </xdr:oneCellAnchor>
  <xdr:twoCellAnchor>
    <xdr:from>
      <xdr:col>4</xdr:col>
      <xdr:colOff>1028700</xdr:colOff>
      <xdr:row>19</xdr:row>
      <xdr:rowOff>109931</xdr:rowOff>
    </xdr:from>
    <xdr:to>
      <xdr:col>5</xdr:col>
      <xdr:colOff>73025</xdr:colOff>
      <xdr:row>19</xdr:row>
      <xdr:rowOff>109931</xdr:rowOff>
    </xdr:to>
    <xdr:cxnSp macro="">
      <xdr:nvCxnSpPr>
        <xdr:cNvPr id="49" name="直線コネクタ 48"/>
        <xdr:cNvCxnSpPr/>
      </xdr:nvCxnSpPr>
      <xdr:spPr bwMode="auto">
        <a:xfrm>
          <a:off x="5562600" y="3415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111726</xdr:rowOff>
    </xdr:from>
    <xdr:ext cx="762000" cy="259045"/>
    <xdr:sp macro="" textlink="">
      <xdr:nvSpPr>
        <xdr:cNvPr id="50" name="人口1人当たり決算額の推移最大値テキスト130"/>
        <xdr:cNvSpPr txBox="1"/>
      </xdr:nvSpPr>
      <xdr:spPr>
        <a:xfrm>
          <a:off x="5740400" y="187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130,642</a:t>
          </a:r>
          <a:endParaRPr kumimoji="1" lang="ja-JP" altLang="en-US" sz="1000" b="1">
            <a:latin typeface="ＭＳ Ｐゴシック"/>
          </a:endParaRPr>
        </a:p>
      </xdr:txBody>
    </xdr:sp>
    <xdr:clientData/>
  </xdr:oneCellAnchor>
  <xdr:twoCellAnchor>
    <xdr:from>
      <xdr:col>4</xdr:col>
      <xdr:colOff>1028700</xdr:colOff>
      <xdr:row>12</xdr:row>
      <xdr:rowOff>25349</xdr:rowOff>
    </xdr:from>
    <xdr:to>
      <xdr:col>5</xdr:col>
      <xdr:colOff>73025</xdr:colOff>
      <xdr:row>12</xdr:row>
      <xdr:rowOff>25349</xdr:rowOff>
    </xdr:to>
    <xdr:cxnSp macro="">
      <xdr:nvCxnSpPr>
        <xdr:cNvPr id="51" name="直線コネクタ 50"/>
        <xdr:cNvCxnSpPr/>
      </xdr:nvCxnSpPr>
      <xdr:spPr bwMode="auto">
        <a:xfrm>
          <a:off x="5562600" y="2130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68947</xdr:rowOff>
    </xdr:from>
    <xdr:to>
      <xdr:col>4</xdr:col>
      <xdr:colOff>1117600</xdr:colOff>
      <xdr:row>17</xdr:row>
      <xdr:rowOff>84834</xdr:rowOff>
    </xdr:to>
    <xdr:cxnSp macro="">
      <xdr:nvCxnSpPr>
        <xdr:cNvPr id="52" name="直線コネクタ 51"/>
        <xdr:cNvCxnSpPr/>
      </xdr:nvCxnSpPr>
      <xdr:spPr bwMode="auto">
        <a:xfrm>
          <a:off x="5003800" y="3031222"/>
          <a:ext cx="647700" cy="15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100837</xdr:rowOff>
    </xdr:from>
    <xdr:ext cx="762000" cy="259045"/>
    <xdr:sp macro="" textlink="">
      <xdr:nvSpPr>
        <xdr:cNvPr id="53" name="人口1人当たり決算額の推移平均値テキスト130"/>
        <xdr:cNvSpPr txBox="1"/>
      </xdr:nvSpPr>
      <xdr:spPr>
        <a:xfrm>
          <a:off x="5740400" y="2720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84310</xdr:rowOff>
    </xdr:from>
    <xdr:to>
      <xdr:col>5</xdr:col>
      <xdr:colOff>34925</xdr:colOff>
      <xdr:row>17</xdr:row>
      <xdr:rowOff>14460</xdr:rowOff>
    </xdr:to>
    <xdr:sp macro="" textlink="">
      <xdr:nvSpPr>
        <xdr:cNvPr id="54" name="フローチャート : 判断 53"/>
        <xdr:cNvSpPr/>
      </xdr:nvSpPr>
      <xdr:spPr bwMode="auto">
        <a:xfrm>
          <a:off x="56007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68947</xdr:rowOff>
    </xdr:from>
    <xdr:to>
      <xdr:col>4</xdr:col>
      <xdr:colOff>469900</xdr:colOff>
      <xdr:row>17</xdr:row>
      <xdr:rowOff>81552</xdr:rowOff>
    </xdr:to>
    <xdr:cxnSp macro="">
      <xdr:nvCxnSpPr>
        <xdr:cNvPr id="55" name="直線コネクタ 54"/>
        <xdr:cNvCxnSpPr/>
      </xdr:nvCxnSpPr>
      <xdr:spPr bwMode="auto">
        <a:xfrm flipV="1">
          <a:off x="4305300" y="3031222"/>
          <a:ext cx="698500" cy="12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89486</xdr:rowOff>
    </xdr:from>
    <xdr:to>
      <xdr:col>4</xdr:col>
      <xdr:colOff>520700</xdr:colOff>
      <xdr:row>17</xdr:row>
      <xdr:rowOff>19636</xdr:rowOff>
    </xdr:to>
    <xdr:sp macro="" textlink="">
      <xdr:nvSpPr>
        <xdr:cNvPr id="56" name="フローチャート : 判断 55"/>
        <xdr:cNvSpPr/>
      </xdr:nvSpPr>
      <xdr:spPr bwMode="auto">
        <a:xfrm>
          <a:off x="4953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29813</xdr:rowOff>
    </xdr:from>
    <xdr:ext cx="736600" cy="259045"/>
    <xdr:sp macro="" textlink="">
      <xdr:nvSpPr>
        <xdr:cNvPr id="57" name="テキスト ボックス 56"/>
        <xdr:cNvSpPr txBox="1"/>
      </xdr:nvSpPr>
      <xdr:spPr>
        <a:xfrm>
          <a:off x="4622800" y="2649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81552</xdr:rowOff>
    </xdr:from>
    <xdr:to>
      <xdr:col>3</xdr:col>
      <xdr:colOff>904875</xdr:colOff>
      <xdr:row>17</xdr:row>
      <xdr:rowOff>147764</xdr:rowOff>
    </xdr:to>
    <xdr:cxnSp macro="">
      <xdr:nvCxnSpPr>
        <xdr:cNvPr id="58" name="直線コネクタ 57"/>
        <xdr:cNvCxnSpPr/>
      </xdr:nvCxnSpPr>
      <xdr:spPr bwMode="auto">
        <a:xfrm flipV="1">
          <a:off x="3606800" y="3043827"/>
          <a:ext cx="698500" cy="66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47326</xdr:rowOff>
    </xdr:from>
    <xdr:to>
      <xdr:col>3</xdr:col>
      <xdr:colOff>955675</xdr:colOff>
      <xdr:row>17</xdr:row>
      <xdr:rowOff>148926</xdr:rowOff>
    </xdr:to>
    <xdr:sp macro="" textlink="">
      <xdr:nvSpPr>
        <xdr:cNvPr id="59" name="フローチャート : 判断 58"/>
        <xdr:cNvSpPr/>
      </xdr:nvSpPr>
      <xdr:spPr bwMode="auto">
        <a:xfrm>
          <a:off x="4254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133703</xdr:rowOff>
    </xdr:from>
    <xdr:ext cx="762000" cy="259045"/>
    <xdr:sp macro="" textlink="">
      <xdr:nvSpPr>
        <xdr:cNvPr id="60" name="テキスト ボックス 59"/>
        <xdr:cNvSpPr txBox="1"/>
      </xdr:nvSpPr>
      <xdr:spPr>
        <a:xfrm>
          <a:off x="3924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110307</xdr:rowOff>
    </xdr:from>
    <xdr:to>
      <xdr:col>3</xdr:col>
      <xdr:colOff>206375</xdr:colOff>
      <xdr:row>17</xdr:row>
      <xdr:rowOff>147764</xdr:rowOff>
    </xdr:to>
    <xdr:cxnSp macro="">
      <xdr:nvCxnSpPr>
        <xdr:cNvPr id="61" name="直線コネクタ 60"/>
        <xdr:cNvCxnSpPr/>
      </xdr:nvCxnSpPr>
      <xdr:spPr bwMode="auto">
        <a:xfrm>
          <a:off x="2908300" y="3072582"/>
          <a:ext cx="698500" cy="37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69728</xdr:rowOff>
    </xdr:from>
    <xdr:to>
      <xdr:col>3</xdr:col>
      <xdr:colOff>257175</xdr:colOff>
      <xdr:row>17</xdr:row>
      <xdr:rowOff>171328</xdr:rowOff>
    </xdr:to>
    <xdr:sp macro="" textlink="">
      <xdr:nvSpPr>
        <xdr:cNvPr id="62" name="フローチャート : 判断 61"/>
        <xdr:cNvSpPr/>
      </xdr:nvSpPr>
      <xdr:spPr bwMode="auto">
        <a:xfrm>
          <a:off x="3556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10055</xdr:rowOff>
    </xdr:from>
    <xdr:ext cx="762000" cy="259045"/>
    <xdr:sp macro="" textlink="">
      <xdr:nvSpPr>
        <xdr:cNvPr id="63" name="テキスト ボックス 62"/>
        <xdr:cNvSpPr txBox="1"/>
      </xdr:nvSpPr>
      <xdr:spPr>
        <a:xfrm>
          <a:off x="3225800" y="280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37986</xdr:rowOff>
    </xdr:from>
    <xdr:to>
      <xdr:col>2</xdr:col>
      <xdr:colOff>692150</xdr:colOff>
      <xdr:row>17</xdr:row>
      <xdr:rowOff>139586</xdr:rowOff>
    </xdr:to>
    <xdr:sp macro="" textlink="">
      <xdr:nvSpPr>
        <xdr:cNvPr id="64" name="フローチャート : 判断 63"/>
        <xdr:cNvSpPr/>
      </xdr:nvSpPr>
      <xdr:spPr bwMode="auto">
        <a:xfrm>
          <a:off x="2857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149763</xdr:rowOff>
    </xdr:from>
    <xdr:ext cx="762000" cy="259045"/>
    <xdr:sp macro="" textlink="">
      <xdr:nvSpPr>
        <xdr:cNvPr id="65" name="テキスト ボックス 64"/>
        <xdr:cNvSpPr txBox="1"/>
      </xdr:nvSpPr>
      <xdr:spPr>
        <a:xfrm>
          <a:off x="25273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34034</xdr:rowOff>
    </xdr:from>
    <xdr:to>
      <xdr:col>5</xdr:col>
      <xdr:colOff>34925</xdr:colOff>
      <xdr:row>17</xdr:row>
      <xdr:rowOff>135634</xdr:rowOff>
    </xdr:to>
    <xdr:sp macro="" textlink="">
      <xdr:nvSpPr>
        <xdr:cNvPr id="71" name="円/楕円 70"/>
        <xdr:cNvSpPr/>
      </xdr:nvSpPr>
      <xdr:spPr bwMode="auto">
        <a:xfrm>
          <a:off x="5600700" y="2996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6111</xdr:rowOff>
    </xdr:from>
    <xdr:ext cx="762000" cy="259045"/>
    <xdr:sp macro="" textlink="">
      <xdr:nvSpPr>
        <xdr:cNvPr id="72" name="人口1人当たり決算額の推移該当値テキスト130"/>
        <xdr:cNvSpPr txBox="1"/>
      </xdr:nvSpPr>
      <xdr:spPr>
        <a:xfrm>
          <a:off x="5740400" y="2968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74,499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18147</xdr:rowOff>
    </xdr:from>
    <xdr:to>
      <xdr:col>4</xdr:col>
      <xdr:colOff>520700</xdr:colOff>
      <xdr:row>17</xdr:row>
      <xdr:rowOff>119747</xdr:rowOff>
    </xdr:to>
    <xdr:sp macro="" textlink="">
      <xdr:nvSpPr>
        <xdr:cNvPr id="73" name="円/楕円 72"/>
        <xdr:cNvSpPr/>
      </xdr:nvSpPr>
      <xdr:spPr bwMode="auto">
        <a:xfrm>
          <a:off x="4953000" y="2980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104524</xdr:rowOff>
    </xdr:from>
    <xdr:ext cx="736600" cy="259045"/>
    <xdr:sp macro="" textlink="">
      <xdr:nvSpPr>
        <xdr:cNvPr id="74" name="テキスト ボックス 73"/>
        <xdr:cNvSpPr txBox="1"/>
      </xdr:nvSpPr>
      <xdr:spPr>
        <a:xfrm>
          <a:off x="4622800" y="306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75,472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30752</xdr:rowOff>
    </xdr:from>
    <xdr:to>
      <xdr:col>3</xdr:col>
      <xdr:colOff>955675</xdr:colOff>
      <xdr:row>17</xdr:row>
      <xdr:rowOff>132352</xdr:rowOff>
    </xdr:to>
    <xdr:sp macro="" textlink="">
      <xdr:nvSpPr>
        <xdr:cNvPr id="75" name="円/楕円 74"/>
        <xdr:cNvSpPr/>
      </xdr:nvSpPr>
      <xdr:spPr bwMode="auto">
        <a:xfrm>
          <a:off x="4254500" y="2993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142529</xdr:rowOff>
    </xdr:from>
    <xdr:ext cx="762000" cy="259045"/>
    <xdr:sp macro="" textlink="">
      <xdr:nvSpPr>
        <xdr:cNvPr id="76" name="テキスト ボックス 75"/>
        <xdr:cNvSpPr txBox="1"/>
      </xdr:nvSpPr>
      <xdr:spPr>
        <a:xfrm>
          <a:off x="3924300" y="2761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74,700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96964</xdr:rowOff>
    </xdr:from>
    <xdr:to>
      <xdr:col>3</xdr:col>
      <xdr:colOff>257175</xdr:colOff>
      <xdr:row>18</xdr:row>
      <xdr:rowOff>27114</xdr:rowOff>
    </xdr:to>
    <xdr:sp macro="" textlink="">
      <xdr:nvSpPr>
        <xdr:cNvPr id="77" name="円/楕円 76"/>
        <xdr:cNvSpPr/>
      </xdr:nvSpPr>
      <xdr:spPr bwMode="auto">
        <a:xfrm>
          <a:off x="3556000" y="3059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11891</xdr:rowOff>
    </xdr:from>
    <xdr:ext cx="762000" cy="259045"/>
    <xdr:sp macro="" textlink="">
      <xdr:nvSpPr>
        <xdr:cNvPr id="78" name="テキスト ボックス 77"/>
        <xdr:cNvSpPr txBox="1"/>
      </xdr:nvSpPr>
      <xdr:spPr>
        <a:xfrm>
          <a:off x="3225800" y="314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70,645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59507</xdr:rowOff>
    </xdr:from>
    <xdr:to>
      <xdr:col>2</xdr:col>
      <xdr:colOff>692150</xdr:colOff>
      <xdr:row>17</xdr:row>
      <xdr:rowOff>161107</xdr:rowOff>
    </xdr:to>
    <xdr:sp macro="" textlink="">
      <xdr:nvSpPr>
        <xdr:cNvPr id="79" name="円/楕円 78"/>
        <xdr:cNvSpPr/>
      </xdr:nvSpPr>
      <xdr:spPr bwMode="auto">
        <a:xfrm>
          <a:off x="2857500" y="3021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145884</xdr:rowOff>
    </xdr:from>
    <xdr:ext cx="762000" cy="259045"/>
    <xdr:sp macro="" textlink="">
      <xdr:nvSpPr>
        <xdr:cNvPr id="80" name="テキスト ボックス 79"/>
        <xdr:cNvSpPr txBox="1"/>
      </xdr:nvSpPr>
      <xdr:spPr>
        <a:xfrm>
          <a:off x="2527300" y="310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72,939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46853</xdr:rowOff>
    </xdr:from>
    <xdr:to>
      <xdr:col>4</xdr:col>
      <xdr:colOff>1117600</xdr:colOff>
      <xdr:row>38</xdr:row>
      <xdr:rowOff>24702</xdr:rowOff>
    </xdr:to>
    <xdr:cxnSp macro="">
      <xdr:nvCxnSpPr>
        <xdr:cNvPr id="107" name="直線コネクタ 106"/>
        <xdr:cNvCxnSpPr/>
      </xdr:nvCxnSpPr>
      <xdr:spPr bwMode="auto">
        <a:xfrm flipV="1">
          <a:off x="5651500" y="6314303"/>
          <a:ext cx="0" cy="1177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339679</xdr:rowOff>
    </xdr:from>
    <xdr:ext cx="762000" cy="259045"/>
    <xdr:sp macro="" textlink="">
      <xdr:nvSpPr>
        <xdr:cNvPr id="108" name="人口1人当たり決算額の推移最小値テキスト445"/>
        <xdr:cNvSpPr txBox="1"/>
      </xdr:nvSpPr>
      <xdr:spPr>
        <a:xfrm>
          <a:off x="5740400" y="746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4</xdr:col>
      <xdr:colOff>1028700</xdr:colOff>
      <xdr:row>38</xdr:row>
      <xdr:rowOff>24702</xdr:rowOff>
    </xdr:from>
    <xdr:to>
      <xdr:col>5</xdr:col>
      <xdr:colOff>73025</xdr:colOff>
      <xdr:row>38</xdr:row>
      <xdr:rowOff>24702</xdr:rowOff>
    </xdr:to>
    <xdr:cxnSp macro="">
      <xdr:nvCxnSpPr>
        <xdr:cNvPr id="109" name="直線コネクタ 108"/>
        <xdr:cNvCxnSpPr/>
      </xdr:nvCxnSpPr>
      <xdr:spPr bwMode="auto">
        <a:xfrm>
          <a:off x="5562600" y="7492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133230</xdr:rowOff>
    </xdr:from>
    <xdr:ext cx="762000" cy="259045"/>
    <xdr:sp macro="" textlink="">
      <xdr:nvSpPr>
        <xdr:cNvPr id="110" name="人口1人当たり決算額の推移最大値テキスト445"/>
        <xdr:cNvSpPr txBox="1"/>
      </xdr:nvSpPr>
      <xdr:spPr>
        <a:xfrm>
          <a:off x="5740400" y="605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51,006</a:t>
          </a:r>
          <a:endParaRPr kumimoji="1" lang="ja-JP" altLang="en-US" sz="1000" b="1">
            <a:latin typeface="ＭＳ Ｐゴシック"/>
          </a:endParaRPr>
        </a:p>
      </xdr:txBody>
    </xdr:sp>
    <xdr:clientData/>
  </xdr:oneCellAnchor>
  <xdr:twoCellAnchor>
    <xdr:from>
      <xdr:col>4</xdr:col>
      <xdr:colOff>1028700</xdr:colOff>
      <xdr:row>34</xdr:row>
      <xdr:rowOff>46853</xdr:rowOff>
    </xdr:from>
    <xdr:to>
      <xdr:col>5</xdr:col>
      <xdr:colOff>73025</xdr:colOff>
      <xdr:row>34</xdr:row>
      <xdr:rowOff>46853</xdr:rowOff>
    </xdr:to>
    <xdr:cxnSp macro="">
      <xdr:nvCxnSpPr>
        <xdr:cNvPr id="111" name="直線コネクタ 110"/>
        <xdr:cNvCxnSpPr/>
      </xdr:nvCxnSpPr>
      <xdr:spPr bwMode="auto">
        <a:xfrm>
          <a:off x="5562600" y="63143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99660</xdr:rowOff>
    </xdr:from>
    <xdr:to>
      <xdr:col>4</xdr:col>
      <xdr:colOff>1117600</xdr:colOff>
      <xdr:row>36</xdr:row>
      <xdr:rowOff>104415</xdr:rowOff>
    </xdr:to>
    <xdr:cxnSp macro="">
      <xdr:nvCxnSpPr>
        <xdr:cNvPr id="112" name="直線コネクタ 111"/>
        <xdr:cNvCxnSpPr/>
      </xdr:nvCxnSpPr>
      <xdr:spPr bwMode="auto">
        <a:xfrm flipV="1">
          <a:off x="5003800" y="7052910"/>
          <a:ext cx="647700" cy="4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84437</xdr:rowOff>
    </xdr:from>
    <xdr:ext cx="762000" cy="259045"/>
    <xdr:sp macro="" textlink="">
      <xdr:nvSpPr>
        <xdr:cNvPr id="113" name="人口1人当たり決算額の推移平均値テキスト445"/>
        <xdr:cNvSpPr txBox="1"/>
      </xdr:nvSpPr>
      <xdr:spPr>
        <a:xfrm>
          <a:off x="5740400" y="7037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54072</xdr:rowOff>
    </xdr:from>
    <xdr:to>
      <xdr:col>5</xdr:col>
      <xdr:colOff>34925</xdr:colOff>
      <xdr:row>36</xdr:row>
      <xdr:rowOff>155672</xdr:rowOff>
    </xdr:to>
    <xdr:sp macro="" textlink="">
      <xdr:nvSpPr>
        <xdr:cNvPr id="114" name="フローチャート : 判断 113"/>
        <xdr:cNvSpPr/>
      </xdr:nvSpPr>
      <xdr:spPr bwMode="auto">
        <a:xfrm>
          <a:off x="56007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87818</xdr:rowOff>
    </xdr:from>
    <xdr:to>
      <xdr:col>4</xdr:col>
      <xdr:colOff>469900</xdr:colOff>
      <xdr:row>36</xdr:row>
      <xdr:rowOff>104415</xdr:rowOff>
    </xdr:to>
    <xdr:cxnSp macro="">
      <xdr:nvCxnSpPr>
        <xdr:cNvPr id="115" name="直線コネクタ 114"/>
        <xdr:cNvCxnSpPr/>
      </xdr:nvCxnSpPr>
      <xdr:spPr bwMode="auto">
        <a:xfrm>
          <a:off x="4305300" y="7041068"/>
          <a:ext cx="698500" cy="16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34983</xdr:rowOff>
    </xdr:from>
    <xdr:to>
      <xdr:col>4</xdr:col>
      <xdr:colOff>520700</xdr:colOff>
      <xdr:row>36</xdr:row>
      <xdr:rowOff>136583</xdr:rowOff>
    </xdr:to>
    <xdr:sp macro="" textlink="">
      <xdr:nvSpPr>
        <xdr:cNvPr id="116" name="フローチャート : 判断 115"/>
        <xdr:cNvSpPr/>
      </xdr:nvSpPr>
      <xdr:spPr bwMode="auto">
        <a:xfrm>
          <a:off x="4953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146760</xdr:rowOff>
    </xdr:from>
    <xdr:ext cx="736600" cy="259045"/>
    <xdr:sp macro="" textlink="">
      <xdr:nvSpPr>
        <xdr:cNvPr id="117" name="テキスト ボックス 116"/>
        <xdr:cNvSpPr txBox="1"/>
      </xdr:nvSpPr>
      <xdr:spPr>
        <a:xfrm>
          <a:off x="4622800" y="6757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14849</xdr:rowOff>
    </xdr:from>
    <xdr:to>
      <xdr:col>3</xdr:col>
      <xdr:colOff>904875</xdr:colOff>
      <xdr:row>36</xdr:row>
      <xdr:rowOff>87818</xdr:rowOff>
    </xdr:to>
    <xdr:cxnSp macro="">
      <xdr:nvCxnSpPr>
        <xdr:cNvPr id="118" name="直線コネクタ 117"/>
        <xdr:cNvCxnSpPr/>
      </xdr:nvCxnSpPr>
      <xdr:spPr bwMode="auto">
        <a:xfrm>
          <a:off x="3606800" y="6968099"/>
          <a:ext cx="698500" cy="72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112388</xdr:rowOff>
    </xdr:from>
    <xdr:to>
      <xdr:col>3</xdr:col>
      <xdr:colOff>955675</xdr:colOff>
      <xdr:row>37</xdr:row>
      <xdr:rowOff>42538</xdr:rowOff>
    </xdr:to>
    <xdr:sp macro="" textlink="">
      <xdr:nvSpPr>
        <xdr:cNvPr id="119" name="フローチャート : 判断 118"/>
        <xdr:cNvSpPr/>
      </xdr:nvSpPr>
      <xdr:spPr bwMode="auto">
        <a:xfrm>
          <a:off x="4254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27315</xdr:rowOff>
    </xdr:from>
    <xdr:ext cx="762000" cy="259045"/>
    <xdr:sp macro="" textlink="">
      <xdr:nvSpPr>
        <xdr:cNvPr id="120" name="テキスト ボックス 119"/>
        <xdr:cNvSpPr txBox="1"/>
      </xdr:nvSpPr>
      <xdr:spPr>
        <a:xfrm>
          <a:off x="3924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290083</xdr:rowOff>
    </xdr:from>
    <xdr:to>
      <xdr:col>3</xdr:col>
      <xdr:colOff>206375</xdr:colOff>
      <xdr:row>36</xdr:row>
      <xdr:rowOff>14849</xdr:rowOff>
    </xdr:to>
    <xdr:cxnSp macro="">
      <xdr:nvCxnSpPr>
        <xdr:cNvPr id="121" name="直線コネクタ 120"/>
        <xdr:cNvCxnSpPr/>
      </xdr:nvCxnSpPr>
      <xdr:spPr bwMode="auto">
        <a:xfrm>
          <a:off x="2908300" y="6900433"/>
          <a:ext cx="698500" cy="67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67125</xdr:rowOff>
    </xdr:from>
    <xdr:to>
      <xdr:col>3</xdr:col>
      <xdr:colOff>257175</xdr:colOff>
      <xdr:row>36</xdr:row>
      <xdr:rowOff>168725</xdr:rowOff>
    </xdr:to>
    <xdr:sp macro="" textlink="">
      <xdr:nvSpPr>
        <xdr:cNvPr id="122" name="フローチャート : 判断 121"/>
        <xdr:cNvSpPr/>
      </xdr:nvSpPr>
      <xdr:spPr bwMode="auto">
        <a:xfrm>
          <a:off x="35560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153502</xdr:rowOff>
    </xdr:from>
    <xdr:ext cx="762000" cy="259045"/>
    <xdr:sp macro="" textlink="">
      <xdr:nvSpPr>
        <xdr:cNvPr id="123" name="テキスト ボックス 122"/>
        <xdr:cNvSpPr txBox="1"/>
      </xdr:nvSpPr>
      <xdr:spPr>
        <a:xfrm>
          <a:off x="32258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32423</xdr:rowOff>
    </xdr:from>
    <xdr:to>
      <xdr:col>2</xdr:col>
      <xdr:colOff>692150</xdr:colOff>
      <xdr:row>36</xdr:row>
      <xdr:rowOff>134023</xdr:rowOff>
    </xdr:to>
    <xdr:sp macro="" textlink="">
      <xdr:nvSpPr>
        <xdr:cNvPr id="124" name="フローチャート : 判断 123"/>
        <xdr:cNvSpPr/>
      </xdr:nvSpPr>
      <xdr:spPr bwMode="auto">
        <a:xfrm>
          <a:off x="28575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118800</xdr:rowOff>
    </xdr:from>
    <xdr:ext cx="762000" cy="259045"/>
    <xdr:sp macro="" textlink="">
      <xdr:nvSpPr>
        <xdr:cNvPr id="125" name="テキスト ボックス 124"/>
        <xdr:cNvSpPr txBox="1"/>
      </xdr:nvSpPr>
      <xdr:spPr>
        <a:xfrm>
          <a:off x="25273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48860</xdr:rowOff>
    </xdr:from>
    <xdr:to>
      <xdr:col>5</xdr:col>
      <xdr:colOff>34925</xdr:colOff>
      <xdr:row>36</xdr:row>
      <xdr:rowOff>150460</xdr:rowOff>
    </xdr:to>
    <xdr:sp macro="" textlink="">
      <xdr:nvSpPr>
        <xdr:cNvPr id="131" name="円/楕円 130"/>
        <xdr:cNvSpPr/>
      </xdr:nvSpPr>
      <xdr:spPr bwMode="auto">
        <a:xfrm>
          <a:off x="5600700" y="7002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236837</xdr:rowOff>
    </xdr:from>
    <xdr:ext cx="762000" cy="259045"/>
    <xdr:sp macro="" textlink="">
      <xdr:nvSpPr>
        <xdr:cNvPr id="132" name="人口1人当たり決算額の推移該当値テキスト445"/>
        <xdr:cNvSpPr txBox="1"/>
      </xdr:nvSpPr>
      <xdr:spPr>
        <a:xfrm>
          <a:off x="5740400" y="684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18,696</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53615</xdr:rowOff>
    </xdr:from>
    <xdr:to>
      <xdr:col>4</xdr:col>
      <xdr:colOff>520700</xdr:colOff>
      <xdr:row>36</xdr:row>
      <xdr:rowOff>155215</xdr:rowOff>
    </xdr:to>
    <xdr:sp macro="" textlink="">
      <xdr:nvSpPr>
        <xdr:cNvPr id="133" name="円/楕円 132"/>
        <xdr:cNvSpPr/>
      </xdr:nvSpPr>
      <xdr:spPr bwMode="auto">
        <a:xfrm>
          <a:off x="4953000" y="7006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139992</xdr:rowOff>
    </xdr:from>
    <xdr:ext cx="736600" cy="259045"/>
    <xdr:sp macro="" textlink="">
      <xdr:nvSpPr>
        <xdr:cNvPr id="134" name="テキスト ボックス 133"/>
        <xdr:cNvSpPr txBox="1"/>
      </xdr:nvSpPr>
      <xdr:spPr>
        <a:xfrm>
          <a:off x="4622800" y="7093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18,488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37018</xdr:rowOff>
    </xdr:from>
    <xdr:to>
      <xdr:col>3</xdr:col>
      <xdr:colOff>955675</xdr:colOff>
      <xdr:row>36</xdr:row>
      <xdr:rowOff>138618</xdr:rowOff>
    </xdr:to>
    <xdr:sp macro="" textlink="">
      <xdr:nvSpPr>
        <xdr:cNvPr id="135" name="円/楕円 134"/>
        <xdr:cNvSpPr/>
      </xdr:nvSpPr>
      <xdr:spPr bwMode="auto">
        <a:xfrm>
          <a:off x="4254500" y="6990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148795</xdr:rowOff>
    </xdr:from>
    <xdr:ext cx="762000" cy="259045"/>
    <xdr:sp macro="" textlink="">
      <xdr:nvSpPr>
        <xdr:cNvPr id="136" name="テキスト ボックス 135"/>
        <xdr:cNvSpPr txBox="1"/>
      </xdr:nvSpPr>
      <xdr:spPr>
        <a:xfrm>
          <a:off x="3924300" y="6759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19,214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306949</xdr:rowOff>
    </xdr:from>
    <xdr:to>
      <xdr:col>3</xdr:col>
      <xdr:colOff>257175</xdr:colOff>
      <xdr:row>36</xdr:row>
      <xdr:rowOff>65649</xdr:rowOff>
    </xdr:to>
    <xdr:sp macro="" textlink="">
      <xdr:nvSpPr>
        <xdr:cNvPr id="137" name="円/楕円 136"/>
        <xdr:cNvSpPr/>
      </xdr:nvSpPr>
      <xdr:spPr bwMode="auto">
        <a:xfrm>
          <a:off x="3556000" y="6917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75826</xdr:rowOff>
    </xdr:from>
    <xdr:ext cx="762000" cy="259045"/>
    <xdr:sp macro="" textlink="">
      <xdr:nvSpPr>
        <xdr:cNvPr id="138" name="テキスト ボックス 137"/>
        <xdr:cNvSpPr txBox="1"/>
      </xdr:nvSpPr>
      <xdr:spPr>
        <a:xfrm>
          <a:off x="3225800" y="668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22,406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239283</xdr:rowOff>
    </xdr:from>
    <xdr:to>
      <xdr:col>2</xdr:col>
      <xdr:colOff>692150</xdr:colOff>
      <xdr:row>35</xdr:row>
      <xdr:rowOff>340883</xdr:rowOff>
    </xdr:to>
    <xdr:sp macro="" textlink="">
      <xdr:nvSpPr>
        <xdr:cNvPr id="139" name="円/楕円 138"/>
        <xdr:cNvSpPr/>
      </xdr:nvSpPr>
      <xdr:spPr bwMode="auto">
        <a:xfrm>
          <a:off x="2857500" y="6849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8160</xdr:rowOff>
    </xdr:from>
    <xdr:ext cx="762000" cy="259045"/>
    <xdr:sp macro="" textlink="">
      <xdr:nvSpPr>
        <xdr:cNvPr id="140" name="テキスト ボックス 139"/>
        <xdr:cNvSpPr txBox="1"/>
      </xdr:nvSpPr>
      <xdr:spPr>
        <a:xfrm>
          <a:off x="2527300" y="661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25,366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熊本県玉名市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67,605
67,035
152.60
34,774,004
33,075,764
1,159,517
18,092,478
31,123,569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15.6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135757</xdr:rowOff>
    </xdr:from>
    <xdr:to>
      <xdr:col>6</xdr:col>
      <xdr:colOff>510540</xdr:colOff>
      <xdr:row>38</xdr:row>
      <xdr:rowOff>126765</xdr:rowOff>
    </xdr:to>
    <xdr:cxnSp macro="">
      <xdr:nvCxnSpPr>
        <xdr:cNvPr id="56" name="直線コネクタ 55"/>
        <xdr:cNvCxnSpPr/>
      </xdr:nvCxnSpPr>
      <xdr:spPr>
        <a:xfrm flipV="1">
          <a:off x="4633595" y="5107807"/>
          <a:ext cx="1270" cy="153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130592</xdr:rowOff>
    </xdr:from>
    <xdr:ext cx="534377" cy="259045"/>
    <xdr:sp macro="" textlink="">
      <xdr:nvSpPr>
        <xdr:cNvPr id="57" name="人件費最小値テキスト"/>
        <xdr:cNvSpPr txBox="1"/>
      </xdr:nvSpPr>
      <xdr:spPr>
        <a:xfrm>
          <a:off x="4686300" y="66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44,679</a:t>
          </a:r>
          <a:endParaRPr kumimoji="1" lang="ja-JP" altLang="en-US" sz="1000" b="1">
            <a:latin typeface="ＭＳ Ｐゴシック"/>
          </a:endParaRPr>
        </a:p>
      </xdr:txBody>
    </xdr:sp>
    <xdr:clientData/>
  </xdr:oneCellAnchor>
  <xdr:twoCellAnchor>
    <xdr:from>
      <xdr:col>6</xdr:col>
      <xdr:colOff>422275</xdr:colOff>
      <xdr:row>38</xdr:row>
      <xdr:rowOff>126765</xdr:rowOff>
    </xdr:from>
    <xdr:to>
      <xdr:col>6</xdr:col>
      <xdr:colOff>600075</xdr:colOff>
      <xdr:row>38</xdr:row>
      <xdr:rowOff>126765</xdr:rowOff>
    </xdr:to>
    <xdr:cxnSp macro="">
      <xdr:nvCxnSpPr>
        <xdr:cNvPr id="58" name="直線コネクタ 57"/>
        <xdr:cNvCxnSpPr/>
      </xdr:nvCxnSpPr>
      <xdr:spPr>
        <a:xfrm>
          <a:off x="4546600" y="664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82434</xdr:rowOff>
    </xdr:from>
    <xdr:ext cx="599010" cy="259045"/>
    <xdr:sp macro="" textlink="">
      <xdr:nvSpPr>
        <xdr:cNvPr id="59" name="人件費最大値テキスト"/>
        <xdr:cNvSpPr txBox="1"/>
      </xdr:nvSpPr>
      <xdr:spPr>
        <a:xfrm>
          <a:off x="4686300" y="48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125,207</a:t>
          </a:r>
          <a:endParaRPr kumimoji="1" lang="ja-JP" altLang="en-US" sz="1000" b="1">
            <a:latin typeface="ＭＳ Ｐゴシック"/>
          </a:endParaRPr>
        </a:p>
      </xdr:txBody>
    </xdr:sp>
    <xdr:clientData/>
  </xdr:oneCellAnchor>
  <xdr:twoCellAnchor>
    <xdr:from>
      <xdr:col>6</xdr:col>
      <xdr:colOff>422275</xdr:colOff>
      <xdr:row>29</xdr:row>
      <xdr:rowOff>135757</xdr:rowOff>
    </xdr:from>
    <xdr:to>
      <xdr:col>6</xdr:col>
      <xdr:colOff>600075</xdr:colOff>
      <xdr:row>29</xdr:row>
      <xdr:rowOff>135757</xdr:rowOff>
    </xdr:to>
    <xdr:cxnSp macro="">
      <xdr:nvCxnSpPr>
        <xdr:cNvPr id="60" name="直線コネクタ 59"/>
        <xdr:cNvCxnSpPr/>
      </xdr:nvCxnSpPr>
      <xdr:spPr>
        <a:xfrm>
          <a:off x="4546600" y="510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71215</xdr:rowOff>
    </xdr:from>
    <xdr:to>
      <xdr:col>6</xdr:col>
      <xdr:colOff>511175</xdr:colOff>
      <xdr:row>36</xdr:row>
      <xdr:rowOff>95123</xdr:rowOff>
    </xdr:to>
    <xdr:cxnSp macro="">
      <xdr:nvCxnSpPr>
        <xdr:cNvPr id="61" name="直線コネクタ 60"/>
        <xdr:cNvCxnSpPr/>
      </xdr:nvCxnSpPr>
      <xdr:spPr>
        <a:xfrm>
          <a:off x="3797300" y="6243415"/>
          <a:ext cx="838200" cy="2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84478</xdr:rowOff>
    </xdr:from>
    <xdr:ext cx="534377" cy="259045"/>
    <xdr:sp macro="" textlink="">
      <xdr:nvSpPr>
        <xdr:cNvPr id="62" name="人件費平均値テキスト"/>
        <xdr:cNvSpPr txBox="1"/>
      </xdr:nvSpPr>
      <xdr:spPr>
        <a:xfrm>
          <a:off x="4686300" y="5913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72,433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61601</xdr:rowOff>
    </xdr:from>
    <xdr:to>
      <xdr:col>6</xdr:col>
      <xdr:colOff>561975</xdr:colOff>
      <xdr:row>35</xdr:row>
      <xdr:rowOff>163201</xdr:rowOff>
    </xdr:to>
    <xdr:sp macro="" textlink="">
      <xdr:nvSpPr>
        <xdr:cNvPr id="63" name="フローチャート : 判断 62"/>
        <xdr:cNvSpPr/>
      </xdr:nvSpPr>
      <xdr:spPr>
        <a:xfrm>
          <a:off x="4584700" y="60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71215</xdr:rowOff>
    </xdr:from>
    <xdr:to>
      <xdr:col>5</xdr:col>
      <xdr:colOff>358775</xdr:colOff>
      <xdr:row>36</xdr:row>
      <xdr:rowOff>79692</xdr:rowOff>
    </xdr:to>
    <xdr:cxnSp macro="">
      <xdr:nvCxnSpPr>
        <xdr:cNvPr id="64" name="直線コネクタ 63"/>
        <xdr:cNvCxnSpPr/>
      </xdr:nvCxnSpPr>
      <xdr:spPr>
        <a:xfrm flipV="1">
          <a:off x="2908300" y="6243415"/>
          <a:ext cx="889000" cy="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64154</xdr:rowOff>
    </xdr:from>
    <xdr:to>
      <xdr:col>5</xdr:col>
      <xdr:colOff>409575</xdr:colOff>
      <xdr:row>35</xdr:row>
      <xdr:rowOff>165754</xdr:rowOff>
    </xdr:to>
    <xdr:sp macro="" textlink="">
      <xdr:nvSpPr>
        <xdr:cNvPr id="65" name="フローチャート : 判断 64"/>
        <xdr:cNvSpPr/>
      </xdr:nvSpPr>
      <xdr:spPr>
        <a:xfrm>
          <a:off x="3746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10831</xdr:rowOff>
    </xdr:from>
    <xdr:ext cx="534377" cy="259045"/>
    <xdr:sp macro="" textlink="">
      <xdr:nvSpPr>
        <xdr:cNvPr id="66" name="テキスト ボックス 65"/>
        <xdr:cNvSpPr txBox="1"/>
      </xdr:nvSpPr>
      <xdr:spPr>
        <a:xfrm>
          <a:off x="3530111" y="584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79692</xdr:rowOff>
    </xdr:from>
    <xdr:to>
      <xdr:col>4</xdr:col>
      <xdr:colOff>155575</xdr:colOff>
      <xdr:row>36</xdr:row>
      <xdr:rowOff>102895</xdr:rowOff>
    </xdr:to>
    <xdr:cxnSp macro="">
      <xdr:nvCxnSpPr>
        <xdr:cNvPr id="67" name="直線コネクタ 66"/>
        <xdr:cNvCxnSpPr/>
      </xdr:nvCxnSpPr>
      <xdr:spPr>
        <a:xfrm flipV="1">
          <a:off x="2019300" y="6251892"/>
          <a:ext cx="8890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29578</xdr:rowOff>
    </xdr:from>
    <xdr:to>
      <xdr:col>4</xdr:col>
      <xdr:colOff>206375</xdr:colOff>
      <xdr:row>36</xdr:row>
      <xdr:rowOff>131178</xdr:rowOff>
    </xdr:to>
    <xdr:sp macro="" textlink="">
      <xdr:nvSpPr>
        <xdr:cNvPr id="68" name="フローチャート : 判断 67"/>
        <xdr:cNvSpPr/>
      </xdr:nvSpPr>
      <xdr:spPr>
        <a:xfrm>
          <a:off x="2857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122305</xdr:rowOff>
    </xdr:from>
    <xdr:ext cx="534377" cy="259045"/>
    <xdr:sp macro="" textlink="">
      <xdr:nvSpPr>
        <xdr:cNvPr id="69" name="テキスト ボックス 68"/>
        <xdr:cNvSpPr txBox="1"/>
      </xdr:nvSpPr>
      <xdr:spPr>
        <a:xfrm>
          <a:off x="2641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61023</xdr:rowOff>
    </xdr:from>
    <xdr:to>
      <xdr:col>2</xdr:col>
      <xdr:colOff>638175</xdr:colOff>
      <xdr:row>36</xdr:row>
      <xdr:rowOff>102895</xdr:rowOff>
    </xdr:to>
    <xdr:cxnSp macro="">
      <xdr:nvCxnSpPr>
        <xdr:cNvPr id="70" name="直線コネクタ 69"/>
        <xdr:cNvCxnSpPr/>
      </xdr:nvCxnSpPr>
      <xdr:spPr>
        <a:xfrm>
          <a:off x="1130300" y="6233223"/>
          <a:ext cx="889000" cy="4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36760</xdr:rowOff>
    </xdr:from>
    <xdr:to>
      <xdr:col>3</xdr:col>
      <xdr:colOff>3175</xdr:colOff>
      <xdr:row>36</xdr:row>
      <xdr:rowOff>138360</xdr:rowOff>
    </xdr:to>
    <xdr:sp macro="" textlink="">
      <xdr:nvSpPr>
        <xdr:cNvPr id="71" name="フローチャート : 判断 70"/>
        <xdr:cNvSpPr/>
      </xdr:nvSpPr>
      <xdr:spPr>
        <a:xfrm>
          <a:off x="1968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154887</xdr:rowOff>
    </xdr:from>
    <xdr:ext cx="534377" cy="259045"/>
    <xdr:sp macro="" textlink="">
      <xdr:nvSpPr>
        <xdr:cNvPr id="72" name="テキスト ボックス 71"/>
        <xdr:cNvSpPr txBox="1"/>
      </xdr:nvSpPr>
      <xdr:spPr>
        <a:xfrm>
          <a:off x="1752111" y="59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169310</xdr:rowOff>
    </xdr:from>
    <xdr:to>
      <xdr:col>1</xdr:col>
      <xdr:colOff>485775</xdr:colOff>
      <xdr:row>36</xdr:row>
      <xdr:rowOff>99460</xdr:rowOff>
    </xdr:to>
    <xdr:sp macro="" textlink="">
      <xdr:nvSpPr>
        <xdr:cNvPr id="73" name="フローチャート : 判断 72"/>
        <xdr:cNvSpPr/>
      </xdr:nvSpPr>
      <xdr:spPr>
        <a:xfrm>
          <a:off x="1079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115987</xdr:rowOff>
    </xdr:from>
    <xdr:ext cx="534377" cy="259045"/>
    <xdr:sp macro="" textlink="">
      <xdr:nvSpPr>
        <xdr:cNvPr id="74" name="テキスト ボックス 73"/>
        <xdr:cNvSpPr txBox="1"/>
      </xdr:nvSpPr>
      <xdr:spPr>
        <a:xfrm>
          <a:off x="863111" y="594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44323</xdr:rowOff>
    </xdr:from>
    <xdr:to>
      <xdr:col>6</xdr:col>
      <xdr:colOff>561975</xdr:colOff>
      <xdr:row>36</xdr:row>
      <xdr:rowOff>145923</xdr:rowOff>
    </xdr:to>
    <xdr:sp macro="" textlink="">
      <xdr:nvSpPr>
        <xdr:cNvPr id="80" name="円/楕円 79"/>
        <xdr:cNvSpPr/>
      </xdr:nvSpPr>
      <xdr:spPr>
        <a:xfrm>
          <a:off x="4584700" y="621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22750</xdr:rowOff>
    </xdr:from>
    <xdr:ext cx="534377" cy="259045"/>
    <xdr:sp macro="" textlink="">
      <xdr:nvSpPr>
        <xdr:cNvPr id="81" name="人件費該当値テキスト"/>
        <xdr:cNvSpPr txBox="1"/>
      </xdr:nvSpPr>
      <xdr:spPr>
        <a:xfrm>
          <a:off x="4686300" y="619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64,340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20415</xdr:rowOff>
    </xdr:from>
    <xdr:to>
      <xdr:col>5</xdr:col>
      <xdr:colOff>409575</xdr:colOff>
      <xdr:row>36</xdr:row>
      <xdr:rowOff>122015</xdr:rowOff>
    </xdr:to>
    <xdr:sp macro="" textlink="">
      <xdr:nvSpPr>
        <xdr:cNvPr id="82" name="円/楕円 81"/>
        <xdr:cNvSpPr/>
      </xdr:nvSpPr>
      <xdr:spPr>
        <a:xfrm>
          <a:off x="3746500" y="619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113142</xdr:rowOff>
    </xdr:from>
    <xdr:ext cx="534377" cy="259045"/>
    <xdr:sp macro="" textlink="">
      <xdr:nvSpPr>
        <xdr:cNvPr id="83" name="テキスト ボックス 82"/>
        <xdr:cNvSpPr txBox="1"/>
      </xdr:nvSpPr>
      <xdr:spPr>
        <a:xfrm>
          <a:off x="3530111" y="628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65,595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28892</xdr:rowOff>
    </xdr:from>
    <xdr:to>
      <xdr:col>4</xdr:col>
      <xdr:colOff>206375</xdr:colOff>
      <xdr:row>36</xdr:row>
      <xdr:rowOff>130492</xdr:rowOff>
    </xdr:to>
    <xdr:sp macro="" textlink="">
      <xdr:nvSpPr>
        <xdr:cNvPr id="84" name="円/楕円 83"/>
        <xdr:cNvSpPr/>
      </xdr:nvSpPr>
      <xdr:spPr>
        <a:xfrm>
          <a:off x="2857500" y="620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147019</xdr:rowOff>
    </xdr:from>
    <xdr:ext cx="534377" cy="259045"/>
    <xdr:sp macro="" textlink="">
      <xdr:nvSpPr>
        <xdr:cNvPr id="85" name="テキスト ボックス 84"/>
        <xdr:cNvSpPr txBox="1"/>
      </xdr:nvSpPr>
      <xdr:spPr>
        <a:xfrm>
          <a:off x="2641111" y="597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65,150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52095</xdr:rowOff>
    </xdr:from>
    <xdr:to>
      <xdr:col>3</xdr:col>
      <xdr:colOff>3175</xdr:colOff>
      <xdr:row>36</xdr:row>
      <xdr:rowOff>153695</xdr:rowOff>
    </xdr:to>
    <xdr:sp macro="" textlink="">
      <xdr:nvSpPr>
        <xdr:cNvPr id="86" name="円/楕円 85"/>
        <xdr:cNvSpPr/>
      </xdr:nvSpPr>
      <xdr:spPr>
        <a:xfrm>
          <a:off x="1968500" y="62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144822</xdr:rowOff>
    </xdr:from>
    <xdr:ext cx="534377" cy="259045"/>
    <xdr:sp macro="" textlink="">
      <xdr:nvSpPr>
        <xdr:cNvPr id="87" name="テキスト ボックス 86"/>
        <xdr:cNvSpPr txBox="1"/>
      </xdr:nvSpPr>
      <xdr:spPr>
        <a:xfrm>
          <a:off x="1752111" y="631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63,932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10223</xdr:rowOff>
    </xdr:from>
    <xdr:to>
      <xdr:col>1</xdr:col>
      <xdr:colOff>485775</xdr:colOff>
      <xdr:row>36</xdr:row>
      <xdr:rowOff>111823</xdr:rowOff>
    </xdr:to>
    <xdr:sp macro="" textlink="">
      <xdr:nvSpPr>
        <xdr:cNvPr id="88" name="円/楕円 87"/>
        <xdr:cNvSpPr/>
      </xdr:nvSpPr>
      <xdr:spPr>
        <a:xfrm>
          <a:off x="1079500" y="618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102950</xdr:rowOff>
    </xdr:from>
    <xdr:ext cx="534377" cy="259045"/>
    <xdr:sp macro="" textlink="">
      <xdr:nvSpPr>
        <xdr:cNvPr id="89" name="テキスト ボックス 88"/>
        <xdr:cNvSpPr txBox="1"/>
      </xdr:nvSpPr>
      <xdr:spPr>
        <a:xfrm>
          <a:off x="863111" y="627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66,130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45762</xdr:rowOff>
    </xdr:from>
    <xdr:to>
      <xdr:col>6</xdr:col>
      <xdr:colOff>510540</xdr:colOff>
      <xdr:row>58</xdr:row>
      <xdr:rowOff>55526</xdr:rowOff>
    </xdr:to>
    <xdr:cxnSp macro="">
      <xdr:nvCxnSpPr>
        <xdr:cNvPr id="116" name="直線コネクタ 115"/>
        <xdr:cNvCxnSpPr/>
      </xdr:nvCxnSpPr>
      <xdr:spPr>
        <a:xfrm flipV="1">
          <a:off x="4633595" y="8789712"/>
          <a:ext cx="1270" cy="12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59353</xdr:rowOff>
    </xdr:from>
    <xdr:ext cx="534377" cy="259045"/>
    <xdr:sp macro="" textlink="">
      <xdr:nvSpPr>
        <xdr:cNvPr id="117" name="物件費最小値テキスト"/>
        <xdr:cNvSpPr txBox="1"/>
      </xdr:nvSpPr>
      <xdr:spPr>
        <a:xfrm>
          <a:off x="4686300" y="100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33,155</a:t>
          </a:r>
          <a:endParaRPr kumimoji="1" lang="ja-JP" altLang="en-US" sz="1000" b="1">
            <a:latin typeface="ＭＳ Ｐゴシック"/>
          </a:endParaRPr>
        </a:p>
      </xdr:txBody>
    </xdr:sp>
    <xdr:clientData/>
  </xdr:oneCellAnchor>
  <xdr:twoCellAnchor>
    <xdr:from>
      <xdr:col>6</xdr:col>
      <xdr:colOff>422275</xdr:colOff>
      <xdr:row>58</xdr:row>
      <xdr:rowOff>55526</xdr:rowOff>
    </xdr:from>
    <xdr:to>
      <xdr:col>6</xdr:col>
      <xdr:colOff>600075</xdr:colOff>
      <xdr:row>58</xdr:row>
      <xdr:rowOff>55526</xdr:rowOff>
    </xdr:to>
    <xdr:cxnSp macro="">
      <xdr:nvCxnSpPr>
        <xdr:cNvPr id="118" name="直線コネクタ 117"/>
        <xdr:cNvCxnSpPr/>
      </xdr:nvCxnSpPr>
      <xdr:spPr>
        <a:xfrm>
          <a:off x="4546600" y="999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163889</xdr:rowOff>
    </xdr:from>
    <xdr:ext cx="599010" cy="259045"/>
    <xdr:sp macro="" textlink="">
      <xdr:nvSpPr>
        <xdr:cNvPr id="119" name="物件費最大値テキスト"/>
        <xdr:cNvSpPr txBox="1"/>
      </xdr:nvSpPr>
      <xdr:spPr>
        <a:xfrm>
          <a:off x="4686300" y="856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107,253</a:t>
          </a:r>
          <a:endParaRPr kumimoji="1" lang="ja-JP" altLang="en-US" sz="1000" b="1">
            <a:latin typeface="ＭＳ Ｐゴシック"/>
          </a:endParaRPr>
        </a:p>
      </xdr:txBody>
    </xdr:sp>
    <xdr:clientData/>
  </xdr:oneCellAnchor>
  <xdr:twoCellAnchor>
    <xdr:from>
      <xdr:col>6</xdr:col>
      <xdr:colOff>422275</xdr:colOff>
      <xdr:row>51</xdr:row>
      <xdr:rowOff>45762</xdr:rowOff>
    </xdr:from>
    <xdr:to>
      <xdr:col>6</xdr:col>
      <xdr:colOff>600075</xdr:colOff>
      <xdr:row>51</xdr:row>
      <xdr:rowOff>45762</xdr:rowOff>
    </xdr:to>
    <xdr:cxnSp macro="">
      <xdr:nvCxnSpPr>
        <xdr:cNvPr id="120" name="直線コネクタ 119"/>
        <xdr:cNvCxnSpPr/>
      </xdr:nvCxnSpPr>
      <xdr:spPr>
        <a:xfrm>
          <a:off x="4546600" y="878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105214</xdr:rowOff>
    </xdr:from>
    <xdr:to>
      <xdr:col>6</xdr:col>
      <xdr:colOff>511175</xdr:colOff>
      <xdr:row>57</xdr:row>
      <xdr:rowOff>110766</xdr:rowOff>
    </xdr:to>
    <xdr:cxnSp macro="">
      <xdr:nvCxnSpPr>
        <xdr:cNvPr id="121" name="直線コネクタ 120"/>
        <xdr:cNvCxnSpPr/>
      </xdr:nvCxnSpPr>
      <xdr:spPr>
        <a:xfrm flipV="1">
          <a:off x="3797300" y="9877864"/>
          <a:ext cx="8382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94779</xdr:rowOff>
    </xdr:from>
    <xdr:ext cx="534377" cy="259045"/>
    <xdr:sp macro="" textlink="">
      <xdr:nvSpPr>
        <xdr:cNvPr id="122" name="物件費平均値テキスト"/>
        <xdr:cNvSpPr txBox="1"/>
      </xdr:nvSpPr>
      <xdr:spPr>
        <a:xfrm>
          <a:off x="4686300" y="9353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60,541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71902</xdr:rowOff>
    </xdr:from>
    <xdr:to>
      <xdr:col>6</xdr:col>
      <xdr:colOff>561975</xdr:colOff>
      <xdr:row>56</xdr:row>
      <xdr:rowOff>2052</xdr:rowOff>
    </xdr:to>
    <xdr:sp macro="" textlink="">
      <xdr:nvSpPr>
        <xdr:cNvPr id="123" name="フローチャート : 判断 122"/>
        <xdr:cNvSpPr/>
      </xdr:nvSpPr>
      <xdr:spPr>
        <a:xfrm>
          <a:off x="45847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110766</xdr:rowOff>
    </xdr:from>
    <xdr:to>
      <xdr:col>5</xdr:col>
      <xdr:colOff>358775</xdr:colOff>
      <xdr:row>57</xdr:row>
      <xdr:rowOff>165597</xdr:rowOff>
    </xdr:to>
    <xdr:cxnSp macro="">
      <xdr:nvCxnSpPr>
        <xdr:cNvPr id="124" name="直線コネクタ 123"/>
        <xdr:cNvCxnSpPr/>
      </xdr:nvCxnSpPr>
      <xdr:spPr>
        <a:xfrm flipV="1">
          <a:off x="2908300" y="9883416"/>
          <a:ext cx="889000" cy="5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40502</xdr:rowOff>
    </xdr:from>
    <xdr:to>
      <xdr:col>5</xdr:col>
      <xdr:colOff>409575</xdr:colOff>
      <xdr:row>54</xdr:row>
      <xdr:rowOff>142102</xdr:rowOff>
    </xdr:to>
    <xdr:sp macro="" textlink="">
      <xdr:nvSpPr>
        <xdr:cNvPr id="125" name="フローチャート : 判断 124"/>
        <xdr:cNvSpPr/>
      </xdr:nvSpPr>
      <xdr:spPr>
        <a:xfrm>
          <a:off x="3746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158629</xdr:rowOff>
    </xdr:from>
    <xdr:ext cx="534377" cy="259045"/>
    <xdr:sp macro="" textlink="">
      <xdr:nvSpPr>
        <xdr:cNvPr id="126" name="テキスト ボックス 125"/>
        <xdr:cNvSpPr txBox="1"/>
      </xdr:nvSpPr>
      <xdr:spPr>
        <a:xfrm>
          <a:off x="3530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165597</xdr:rowOff>
    </xdr:from>
    <xdr:to>
      <xdr:col>4</xdr:col>
      <xdr:colOff>155575</xdr:colOff>
      <xdr:row>58</xdr:row>
      <xdr:rowOff>47868</xdr:rowOff>
    </xdr:to>
    <xdr:cxnSp macro="">
      <xdr:nvCxnSpPr>
        <xdr:cNvPr id="127" name="直線コネクタ 126"/>
        <xdr:cNvCxnSpPr/>
      </xdr:nvCxnSpPr>
      <xdr:spPr>
        <a:xfrm flipV="1">
          <a:off x="2019300" y="9938247"/>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130325</xdr:rowOff>
    </xdr:from>
    <xdr:to>
      <xdr:col>4</xdr:col>
      <xdr:colOff>206375</xdr:colOff>
      <xdr:row>56</xdr:row>
      <xdr:rowOff>60475</xdr:rowOff>
    </xdr:to>
    <xdr:sp macro="" textlink="">
      <xdr:nvSpPr>
        <xdr:cNvPr id="128" name="フローチャート : 判断 127"/>
        <xdr:cNvSpPr/>
      </xdr:nvSpPr>
      <xdr:spPr>
        <a:xfrm>
          <a:off x="2857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77002</xdr:rowOff>
    </xdr:from>
    <xdr:ext cx="534377" cy="259045"/>
    <xdr:sp macro="" textlink="">
      <xdr:nvSpPr>
        <xdr:cNvPr id="129" name="テキスト ボックス 128"/>
        <xdr:cNvSpPr txBox="1"/>
      </xdr:nvSpPr>
      <xdr:spPr>
        <a:xfrm>
          <a:off x="2641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43590</xdr:rowOff>
    </xdr:from>
    <xdr:to>
      <xdr:col>2</xdr:col>
      <xdr:colOff>638175</xdr:colOff>
      <xdr:row>58</xdr:row>
      <xdr:rowOff>47868</xdr:rowOff>
    </xdr:to>
    <xdr:cxnSp macro="">
      <xdr:nvCxnSpPr>
        <xdr:cNvPr id="130" name="直線コネクタ 129"/>
        <xdr:cNvCxnSpPr/>
      </xdr:nvCxnSpPr>
      <xdr:spPr>
        <a:xfrm>
          <a:off x="1130300" y="9987690"/>
          <a:ext cx="889000" cy="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122668</xdr:rowOff>
    </xdr:from>
    <xdr:to>
      <xdr:col>3</xdr:col>
      <xdr:colOff>3175</xdr:colOff>
      <xdr:row>56</xdr:row>
      <xdr:rowOff>52818</xdr:rowOff>
    </xdr:to>
    <xdr:sp macro="" textlink="">
      <xdr:nvSpPr>
        <xdr:cNvPr id="131" name="フローチャート : 判断 130"/>
        <xdr:cNvSpPr/>
      </xdr:nvSpPr>
      <xdr:spPr>
        <a:xfrm>
          <a:off x="1968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69345</xdr:rowOff>
    </xdr:from>
    <xdr:ext cx="534377" cy="259045"/>
    <xdr:sp macro="" textlink="">
      <xdr:nvSpPr>
        <xdr:cNvPr id="132" name="テキスト ボックス 131"/>
        <xdr:cNvSpPr txBox="1"/>
      </xdr:nvSpPr>
      <xdr:spPr>
        <a:xfrm>
          <a:off x="1752111" y="9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6588</xdr:rowOff>
    </xdr:from>
    <xdr:to>
      <xdr:col>1</xdr:col>
      <xdr:colOff>485775</xdr:colOff>
      <xdr:row>56</xdr:row>
      <xdr:rowOff>108188</xdr:rowOff>
    </xdr:to>
    <xdr:sp macro="" textlink="">
      <xdr:nvSpPr>
        <xdr:cNvPr id="133" name="フローチャート : 判断 132"/>
        <xdr:cNvSpPr/>
      </xdr:nvSpPr>
      <xdr:spPr>
        <a:xfrm>
          <a:off x="1079500" y="96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124715</xdr:rowOff>
    </xdr:from>
    <xdr:ext cx="534377" cy="259045"/>
    <xdr:sp macro="" textlink="">
      <xdr:nvSpPr>
        <xdr:cNvPr id="134" name="テキスト ボックス 133"/>
        <xdr:cNvSpPr txBox="1"/>
      </xdr:nvSpPr>
      <xdr:spPr>
        <a:xfrm>
          <a:off x="863111" y="938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54414</xdr:rowOff>
    </xdr:from>
    <xdr:to>
      <xdr:col>6</xdr:col>
      <xdr:colOff>561975</xdr:colOff>
      <xdr:row>57</xdr:row>
      <xdr:rowOff>156014</xdr:rowOff>
    </xdr:to>
    <xdr:sp macro="" textlink="">
      <xdr:nvSpPr>
        <xdr:cNvPr id="140" name="円/楕円 139"/>
        <xdr:cNvSpPr/>
      </xdr:nvSpPr>
      <xdr:spPr>
        <a:xfrm>
          <a:off x="4584700" y="982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140791</xdr:rowOff>
    </xdr:from>
    <xdr:ext cx="534377" cy="259045"/>
    <xdr:sp macro="" textlink="">
      <xdr:nvSpPr>
        <xdr:cNvPr id="141" name="物件費該当値テキスト"/>
        <xdr:cNvSpPr txBox="1"/>
      </xdr:nvSpPr>
      <xdr:spPr>
        <a:xfrm>
          <a:off x="4686300" y="974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40,612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59966</xdr:rowOff>
    </xdr:from>
    <xdr:to>
      <xdr:col>5</xdr:col>
      <xdr:colOff>409575</xdr:colOff>
      <xdr:row>57</xdr:row>
      <xdr:rowOff>161566</xdr:rowOff>
    </xdr:to>
    <xdr:sp macro="" textlink="">
      <xdr:nvSpPr>
        <xdr:cNvPr id="142" name="円/楕円 141"/>
        <xdr:cNvSpPr/>
      </xdr:nvSpPr>
      <xdr:spPr>
        <a:xfrm>
          <a:off x="3746500" y="983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152693</xdr:rowOff>
    </xdr:from>
    <xdr:ext cx="534377" cy="259045"/>
    <xdr:sp macro="" textlink="">
      <xdr:nvSpPr>
        <xdr:cNvPr id="143" name="テキスト ボックス 142"/>
        <xdr:cNvSpPr txBox="1"/>
      </xdr:nvSpPr>
      <xdr:spPr>
        <a:xfrm>
          <a:off x="3530111" y="99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40,272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114797</xdr:rowOff>
    </xdr:from>
    <xdr:to>
      <xdr:col>4</xdr:col>
      <xdr:colOff>206375</xdr:colOff>
      <xdr:row>58</xdr:row>
      <xdr:rowOff>44947</xdr:rowOff>
    </xdr:to>
    <xdr:sp macro="" textlink="">
      <xdr:nvSpPr>
        <xdr:cNvPr id="144" name="円/楕円 143"/>
        <xdr:cNvSpPr/>
      </xdr:nvSpPr>
      <xdr:spPr>
        <a:xfrm>
          <a:off x="2857500" y="988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36074</xdr:rowOff>
    </xdr:from>
    <xdr:ext cx="534377" cy="259045"/>
    <xdr:sp macro="" textlink="">
      <xdr:nvSpPr>
        <xdr:cNvPr id="145" name="テキスト ボックス 144"/>
        <xdr:cNvSpPr txBox="1"/>
      </xdr:nvSpPr>
      <xdr:spPr>
        <a:xfrm>
          <a:off x="2641111" y="998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36,914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168518</xdr:rowOff>
    </xdr:from>
    <xdr:to>
      <xdr:col>3</xdr:col>
      <xdr:colOff>3175</xdr:colOff>
      <xdr:row>58</xdr:row>
      <xdr:rowOff>98668</xdr:rowOff>
    </xdr:to>
    <xdr:sp macro="" textlink="">
      <xdr:nvSpPr>
        <xdr:cNvPr id="146" name="円/楕円 145"/>
        <xdr:cNvSpPr/>
      </xdr:nvSpPr>
      <xdr:spPr>
        <a:xfrm>
          <a:off x="1968500" y="994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89795</xdr:rowOff>
    </xdr:from>
    <xdr:ext cx="534377" cy="259045"/>
    <xdr:sp macro="" textlink="">
      <xdr:nvSpPr>
        <xdr:cNvPr id="147" name="テキスト ボックス 146"/>
        <xdr:cNvSpPr txBox="1"/>
      </xdr:nvSpPr>
      <xdr:spPr>
        <a:xfrm>
          <a:off x="1752111" y="1003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33,624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164240</xdr:rowOff>
    </xdr:from>
    <xdr:to>
      <xdr:col>1</xdr:col>
      <xdr:colOff>485775</xdr:colOff>
      <xdr:row>58</xdr:row>
      <xdr:rowOff>94390</xdr:rowOff>
    </xdr:to>
    <xdr:sp macro="" textlink="">
      <xdr:nvSpPr>
        <xdr:cNvPr id="148" name="円/楕円 147"/>
        <xdr:cNvSpPr/>
      </xdr:nvSpPr>
      <xdr:spPr>
        <a:xfrm>
          <a:off x="1079500" y="993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85517</xdr:rowOff>
    </xdr:from>
    <xdr:ext cx="534377" cy="259045"/>
    <xdr:sp macro="" textlink="">
      <xdr:nvSpPr>
        <xdr:cNvPr id="149" name="テキスト ボックス 148"/>
        <xdr:cNvSpPr txBox="1"/>
      </xdr:nvSpPr>
      <xdr:spPr>
        <a:xfrm>
          <a:off x="863111" y="1002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33,886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3" name="テキスト ボックス 162"/>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5" name="テキスト ボックス 164"/>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7" name="テキスト ボックス 166"/>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23734</xdr:rowOff>
    </xdr:from>
    <xdr:to>
      <xdr:col>6</xdr:col>
      <xdr:colOff>510540</xdr:colOff>
      <xdr:row>79</xdr:row>
      <xdr:rowOff>76769</xdr:rowOff>
    </xdr:to>
    <xdr:cxnSp macro="">
      <xdr:nvCxnSpPr>
        <xdr:cNvPr id="175" name="直線コネクタ 174"/>
        <xdr:cNvCxnSpPr/>
      </xdr:nvCxnSpPr>
      <xdr:spPr>
        <a:xfrm flipV="1">
          <a:off x="4633595" y="12196684"/>
          <a:ext cx="1270" cy="1424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80596</xdr:rowOff>
    </xdr:from>
    <xdr:ext cx="378565" cy="259045"/>
    <xdr:sp macro="" textlink="">
      <xdr:nvSpPr>
        <xdr:cNvPr id="176" name="維持補修費最小値テキスト"/>
        <xdr:cNvSpPr txBox="1"/>
      </xdr:nvSpPr>
      <xdr:spPr>
        <a:xfrm>
          <a:off x="4686300" y="13625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6</xdr:col>
      <xdr:colOff>422275</xdr:colOff>
      <xdr:row>79</xdr:row>
      <xdr:rowOff>76769</xdr:rowOff>
    </xdr:from>
    <xdr:to>
      <xdr:col>6</xdr:col>
      <xdr:colOff>600075</xdr:colOff>
      <xdr:row>79</xdr:row>
      <xdr:rowOff>76769</xdr:rowOff>
    </xdr:to>
    <xdr:cxnSp macro="">
      <xdr:nvCxnSpPr>
        <xdr:cNvPr id="177" name="直線コネクタ 176"/>
        <xdr:cNvCxnSpPr/>
      </xdr:nvCxnSpPr>
      <xdr:spPr>
        <a:xfrm>
          <a:off x="4546600" y="136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141861</xdr:rowOff>
    </xdr:from>
    <xdr:ext cx="534377" cy="259045"/>
    <xdr:sp macro="" textlink="">
      <xdr:nvSpPr>
        <xdr:cNvPr id="178" name="維持補修費最大値テキスト"/>
        <xdr:cNvSpPr txBox="1"/>
      </xdr:nvSpPr>
      <xdr:spPr>
        <a:xfrm>
          <a:off x="4686300" y="119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44,301</a:t>
          </a:r>
          <a:endParaRPr kumimoji="1" lang="ja-JP" altLang="en-US" sz="1000" b="1">
            <a:latin typeface="ＭＳ Ｐゴシック"/>
          </a:endParaRPr>
        </a:p>
      </xdr:txBody>
    </xdr:sp>
    <xdr:clientData/>
  </xdr:oneCellAnchor>
  <xdr:twoCellAnchor>
    <xdr:from>
      <xdr:col>6</xdr:col>
      <xdr:colOff>422275</xdr:colOff>
      <xdr:row>71</xdr:row>
      <xdr:rowOff>23734</xdr:rowOff>
    </xdr:from>
    <xdr:to>
      <xdr:col>6</xdr:col>
      <xdr:colOff>600075</xdr:colOff>
      <xdr:row>71</xdr:row>
      <xdr:rowOff>23734</xdr:rowOff>
    </xdr:to>
    <xdr:cxnSp macro="">
      <xdr:nvCxnSpPr>
        <xdr:cNvPr id="179" name="直線コネクタ 178"/>
        <xdr:cNvCxnSpPr/>
      </xdr:nvCxnSpPr>
      <xdr:spPr>
        <a:xfrm>
          <a:off x="4546600" y="1219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118636</xdr:rowOff>
    </xdr:from>
    <xdr:to>
      <xdr:col>6</xdr:col>
      <xdr:colOff>511175</xdr:colOff>
      <xdr:row>78</xdr:row>
      <xdr:rowOff>168112</xdr:rowOff>
    </xdr:to>
    <xdr:cxnSp macro="">
      <xdr:nvCxnSpPr>
        <xdr:cNvPr id="180" name="直線コネクタ 179"/>
        <xdr:cNvCxnSpPr/>
      </xdr:nvCxnSpPr>
      <xdr:spPr>
        <a:xfrm flipV="1">
          <a:off x="3797300" y="13491736"/>
          <a:ext cx="838200" cy="4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22720</xdr:rowOff>
    </xdr:from>
    <xdr:ext cx="469744" cy="259045"/>
    <xdr:sp macro="" textlink="">
      <xdr:nvSpPr>
        <xdr:cNvPr id="181" name="維持補修費平均値テキスト"/>
        <xdr:cNvSpPr txBox="1"/>
      </xdr:nvSpPr>
      <xdr:spPr>
        <a:xfrm>
          <a:off x="4686300" y="1322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171293</xdr:rowOff>
    </xdr:from>
    <xdr:to>
      <xdr:col>6</xdr:col>
      <xdr:colOff>561975</xdr:colOff>
      <xdr:row>78</xdr:row>
      <xdr:rowOff>101443</xdr:rowOff>
    </xdr:to>
    <xdr:sp macro="" textlink="">
      <xdr:nvSpPr>
        <xdr:cNvPr id="182" name="フローチャート : 判断 181"/>
        <xdr:cNvSpPr/>
      </xdr:nvSpPr>
      <xdr:spPr>
        <a:xfrm>
          <a:off x="4584700" y="1337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168112</xdr:rowOff>
    </xdr:from>
    <xdr:to>
      <xdr:col>5</xdr:col>
      <xdr:colOff>358775</xdr:colOff>
      <xdr:row>79</xdr:row>
      <xdr:rowOff>30037</xdr:rowOff>
    </xdr:to>
    <xdr:cxnSp macro="">
      <xdr:nvCxnSpPr>
        <xdr:cNvPr id="183" name="直線コネクタ 182"/>
        <xdr:cNvCxnSpPr/>
      </xdr:nvCxnSpPr>
      <xdr:spPr>
        <a:xfrm flipV="1">
          <a:off x="2908300" y="13541212"/>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36584</xdr:rowOff>
    </xdr:from>
    <xdr:to>
      <xdr:col>5</xdr:col>
      <xdr:colOff>409575</xdr:colOff>
      <xdr:row>78</xdr:row>
      <xdr:rowOff>138184</xdr:rowOff>
    </xdr:to>
    <xdr:sp macro="" textlink="">
      <xdr:nvSpPr>
        <xdr:cNvPr id="184" name="フローチャート : 判断 183"/>
        <xdr:cNvSpPr/>
      </xdr:nvSpPr>
      <xdr:spPr>
        <a:xfrm>
          <a:off x="3746500" y="1340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154711</xdr:rowOff>
    </xdr:from>
    <xdr:ext cx="469744" cy="259045"/>
    <xdr:sp macro="" textlink="">
      <xdr:nvSpPr>
        <xdr:cNvPr id="185" name="テキスト ボックス 184"/>
        <xdr:cNvSpPr txBox="1"/>
      </xdr:nvSpPr>
      <xdr:spPr>
        <a:xfrm>
          <a:off x="3562427" y="1318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12697</xdr:rowOff>
    </xdr:from>
    <xdr:to>
      <xdr:col>4</xdr:col>
      <xdr:colOff>155575</xdr:colOff>
      <xdr:row>79</xdr:row>
      <xdr:rowOff>30037</xdr:rowOff>
    </xdr:to>
    <xdr:cxnSp macro="">
      <xdr:nvCxnSpPr>
        <xdr:cNvPr id="186" name="直線コネクタ 185"/>
        <xdr:cNvCxnSpPr/>
      </xdr:nvCxnSpPr>
      <xdr:spPr>
        <a:xfrm>
          <a:off x="2019300" y="13557247"/>
          <a:ext cx="889000" cy="1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70678</xdr:rowOff>
    </xdr:from>
    <xdr:to>
      <xdr:col>4</xdr:col>
      <xdr:colOff>206375</xdr:colOff>
      <xdr:row>79</xdr:row>
      <xdr:rowOff>828</xdr:rowOff>
    </xdr:to>
    <xdr:sp macro="" textlink="">
      <xdr:nvSpPr>
        <xdr:cNvPr id="187" name="フローチャート : 判断 186"/>
        <xdr:cNvSpPr/>
      </xdr:nvSpPr>
      <xdr:spPr>
        <a:xfrm>
          <a:off x="2857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17355</xdr:rowOff>
    </xdr:from>
    <xdr:ext cx="469744" cy="259045"/>
    <xdr:sp macro="" textlink="">
      <xdr:nvSpPr>
        <xdr:cNvPr id="188" name="テキスト ボックス 187"/>
        <xdr:cNvSpPr txBox="1"/>
      </xdr:nvSpPr>
      <xdr:spPr>
        <a:xfrm>
          <a:off x="2673427"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12697</xdr:rowOff>
    </xdr:from>
    <xdr:to>
      <xdr:col>2</xdr:col>
      <xdr:colOff>638175</xdr:colOff>
      <xdr:row>79</xdr:row>
      <xdr:rowOff>14525</xdr:rowOff>
    </xdr:to>
    <xdr:cxnSp macro="">
      <xdr:nvCxnSpPr>
        <xdr:cNvPr id="189" name="直線コネクタ 188"/>
        <xdr:cNvCxnSpPr/>
      </xdr:nvCxnSpPr>
      <xdr:spPr>
        <a:xfrm flipV="1">
          <a:off x="1130300" y="13557247"/>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76915</xdr:rowOff>
    </xdr:from>
    <xdr:to>
      <xdr:col>3</xdr:col>
      <xdr:colOff>3175</xdr:colOff>
      <xdr:row>79</xdr:row>
      <xdr:rowOff>7065</xdr:rowOff>
    </xdr:to>
    <xdr:sp macro="" textlink="">
      <xdr:nvSpPr>
        <xdr:cNvPr id="190" name="フローチャート : 判断 189"/>
        <xdr:cNvSpPr/>
      </xdr:nvSpPr>
      <xdr:spPr>
        <a:xfrm>
          <a:off x="1968500" y="1345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23592</xdr:rowOff>
    </xdr:from>
    <xdr:ext cx="469744" cy="259045"/>
    <xdr:sp macro="" textlink="">
      <xdr:nvSpPr>
        <xdr:cNvPr id="191" name="テキスト ボックス 190"/>
        <xdr:cNvSpPr txBox="1"/>
      </xdr:nvSpPr>
      <xdr:spPr>
        <a:xfrm>
          <a:off x="1784427" y="1322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73975</xdr:rowOff>
    </xdr:from>
    <xdr:to>
      <xdr:col>1</xdr:col>
      <xdr:colOff>485775</xdr:colOff>
      <xdr:row>79</xdr:row>
      <xdr:rowOff>4125</xdr:rowOff>
    </xdr:to>
    <xdr:sp macro="" textlink="">
      <xdr:nvSpPr>
        <xdr:cNvPr id="192" name="フローチャート : 判断 191"/>
        <xdr:cNvSpPr/>
      </xdr:nvSpPr>
      <xdr:spPr>
        <a:xfrm>
          <a:off x="1079500" y="1344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20652</xdr:rowOff>
    </xdr:from>
    <xdr:ext cx="469744" cy="259045"/>
    <xdr:sp macro="" textlink="">
      <xdr:nvSpPr>
        <xdr:cNvPr id="193" name="テキスト ボックス 192"/>
        <xdr:cNvSpPr txBox="1"/>
      </xdr:nvSpPr>
      <xdr:spPr>
        <a:xfrm>
          <a:off x="895427" y="1322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67836</xdr:rowOff>
    </xdr:from>
    <xdr:to>
      <xdr:col>6</xdr:col>
      <xdr:colOff>561975</xdr:colOff>
      <xdr:row>78</xdr:row>
      <xdr:rowOff>169436</xdr:rowOff>
    </xdr:to>
    <xdr:sp macro="" textlink="">
      <xdr:nvSpPr>
        <xdr:cNvPr id="199" name="円/楕円 198"/>
        <xdr:cNvSpPr/>
      </xdr:nvSpPr>
      <xdr:spPr>
        <a:xfrm>
          <a:off x="4584700" y="1344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46263</xdr:rowOff>
    </xdr:from>
    <xdr:ext cx="469744" cy="259045"/>
    <xdr:sp macro="" textlink="">
      <xdr:nvSpPr>
        <xdr:cNvPr id="200" name="維持補修費該当値テキスト"/>
        <xdr:cNvSpPr txBox="1"/>
      </xdr:nvSpPr>
      <xdr:spPr>
        <a:xfrm>
          <a:off x="4686300" y="1341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117312</xdr:rowOff>
    </xdr:from>
    <xdr:to>
      <xdr:col>5</xdr:col>
      <xdr:colOff>409575</xdr:colOff>
      <xdr:row>79</xdr:row>
      <xdr:rowOff>47462</xdr:rowOff>
    </xdr:to>
    <xdr:sp macro="" textlink="">
      <xdr:nvSpPr>
        <xdr:cNvPr id="201" name="円/楕円 200"/>
        <xdr:cNvSpPr/>
      </xdr:nvSpPr>
      <xdr:spPr>
        <a:xfrm>
          <a:off x="3746500" y="1349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38589</xdr:rowOff>
    </xdr:from>
    <xdr:ext cx="469744" cy="259045"/>
    <xdr:sp macro="" textlink="">
      <xdr:nvSpPr>
        <xdr:cNvPr id="202" name="テキスト ボックス 201"/>
        <xdr:cNvSpPr txBox="1"/>
      </xdr:nvSpPr>
      <xdr:spPr>
        <a:xfrm>
          <a:off x="3562427" y="135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150687</xdr:rowOff>
    </xdr:from>
    <xdr:to>
      <xdr:col>4</xdr:col>
      <xdr:colOff>206375</xdr:colOff>
      <xdr:row>79</xdr:row>
      <xdr:rowOff>80837</xdr:rowOff>
    </xdr:to>
    <xdr:sp macro="" textlink="">
      <xdr:nvSpPr>
        <xdr:cNvPr id="203" name="円/楕円 202"/>
        <xdr:cNvSpPr/>
      </xdr:nvSpPr>
      <xdr:spPr>
        <a:xfrm>
          <a:off x="2857500" y="1352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71964</xdr:rowOff>
    </xdr:from>
    <xdr:ext cx="469744" cy="259045"/>
    <xdr:sp macro="" textlink="">
      <xdr:nvSpPr>
        <xdr:cNvPr id="204" name="テキスト ボックス 203"/>
        <xdr:cNvSpPr txBox="1"/>
      </xdr:nvSpPr>
      <xdr:spPr>
        <a:xfrm>
          <a:off x="2673427" y="1361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133347</xdr:rowOff>
    </xdr:from>
    <xdr:to>
      <xdr:col>3</xdr:col>
      <xdr:colOff>3175</xdr:colOff>
      <xdr:row>79</xdr:row>
      <xdr:rowOff>63497</xdr:rowOff>
    </xdr:to>
    <xdr:sp macro="" textlink="">
      <xdr:nvSpPr>
        <xdr:cNvPr id="205" name="円/楕円 204"/>
        <xdr:cNvSpPr/>
      </xdr:nvSpPr>
      <xdr:spPr>
        <a:xfrm>
          <a:off x="1968500" y="1350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54624</xdr:rowOff>
    </xdr:from>
    <xdr:ext cx="469744" cy="259045"/>
    <xdr:sp macro="" textlink="">
      <xdr:nvSpPr>
        <xdr:cNvPr id="206" name="テキスト ボックス 205"/>
        <xdr:cNvSpPr txBox="1"/>
      </xdr:nvSpPr>
      <xdr:spPr>
        <a:xfrm>
          <a:off x="1784427" y="1359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135175</xdr:rowOff>
    </xdr:from>
    <xdr:to>
      <xdr:col>1</xdr:col>
      <xdr:colOff>485775</xdr:colOff>
      <xdr:row>79</xdr:row>
      <xdr:rowOff>65325</xdr:rowOff>
    </xdr:to>
    <xdr:sp macro="" textlink="">
      <xdr:nvSpPr>
        <xdr:cNvPr id="207" name="円/楕円 206"/>
        <xdr:cNvSpPr/>
      </xdr:nvSpPr>
      <xdr:spPr>
        <a:xfrm>
          <a:off x="1079500" y="1350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56452</xdr:rowOff>
    </xdr:from>
    <xdr:ext cx="469744" cy="259045"/>
    <xdr:sp macro="" textlink="">
      <xdr:nvSpPr>
        <xdr:cNvPr id="208" name="テキスト ボックス 207"/>
        <xdr:cNvSpPr txBox="1"/>
      </xdr:nvSpPr>
      <xdr:spPr>
        <a:xfrm>
          <a:off x="895427" y="1360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35164</xdr:rowOff>
    </xdr:from>
    <xdr:to>
      <xdr:col>6</xdr:col>
      <xdr:colOff>510540</xdr:colOff>
      <xdr:row>99</xdr:row>
      <xdr:rowOff>85849</xdr:rowOff>
    </xdr:to>
    <xdr:cxnSp macro="">
      <xdr:nvCxnSpPr>
        <xdr:cNvPr id="235" name="直線コネクタ 234"/>
        <xdr:cNvCxnSpPr/>
      </xdr:nvCxnSpPr>
      <xdr:spPr>
        <a:xfrm flipV="1">
          <a:off x="4633595" y="15465664"/>
          <a:ext cx="1270" cy="159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89676</xdr:rowOff>
    </xdr:from>
    <xdr:ext cx="534377" cy="259045"/>
    <xdr:sp macro="" textlink="">
      <xdr:nvSpPr>
        <xdr:cNvPr id="236" name="扶助費最小値テキスト"/>
        <xdr:cNvSpPr txBox="1"/>
      </xdr:nvSpPr>
      <xdr:spPr>
        <a:xfrm>
          <a:off x="4686300" y="1706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60,798</a:t>
          </a:r>
          <a:endParaRPr kumimoji="1" lang="ja-JP" altLang="en-US" sz="1000" b="1">
            <a:latin typeface="ＭＳ Ｐゴシック"/>
          </a:endParaRPr>
        </a:p>
      </xdr:txBody>
    </xdr:sp>
    <xdr:clientData/>
  </xdr:oneCellAnchor>
  <xdr:twoCellAnchor>
    <xdr:from>
      <xdr:col>6</xdr:col>
      <xdr:colOff>422275</xdr:colOff>
      <xdr:row>99</xdr:row>
      <xdr:rowOff>85849</xdr:rowOff>
    </xdr:from>
    <xdr:to>
      <xdr:col>6</xdr:col>
      <xdr:colOff>600075</xdr:colOff>
      <xdr:row>99</xdr:row>
      <xdr:rowOff>85849</xdr:rowOff>
    </xdr:to>
    <xdr:cxnSp macro="">
      <xdr:nvCxnSpPr>
        <xdr:cNvPr id="237" name="直線コネクタ 236"/>
        <xdr:cNvCxnSpPr/>
      </xdr:nvCxnSpPr>
      <xdr:spPr>
        <a:xfrm>
          <a:off x="4546600" y="1705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153291</xdr:rowOff>
    </xdr:from>
    <xdr:ext cx="599010" cy="259045"/>
    <xdr:sp macro="" textlink="">
      <xdr:nvSpPr>
        <xdr:cNvPr id="238" name="扶助費最大値テキスト"/>
        <xdr:cNvSpPr txBox="1"/>
      </xdr:nvSpPr>
      <xdr:spPr>
        <a:xfrm>
          <a:off x="4686300" y="1524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158,402</a:t>
          </a:r>
          <a:endParaRPr kumimoji="1" lang="ja-JP" altLang="en-US" sz="1000" b="1">
            <a:latin typeface="ＭＳ Ｐゴシック"/>
          </a:endParaRPr>
        </a:p>
      </xdr:txBody>
    </xdr:sp>
    <xdr:clientData/>
  </xdr:oneCellAnchor>
  <xdr:twoCellAnchor>
    <xdr:from>
      <xdr:col>6</xdr:col>
      <xdr:colOff>422275</xdr:colOff>
      <xdr:row>90</xdr:row>
      <xdr:rowOff>35164</xdr:rowOff>
    </xdr:from>
    <xdr:to>
      <xdr:col>6</xdr:col>
      <xdr:colOff>600075</xdr:colOff>
      <xdr:row>90</xdr:row>
      <xdr:rowOff>35164</xdr:rowOff>
    </xdr:to>
    <xdr:cxnSp macro="">
      <xdr:nvCxnSpPr>
        <xdr:cNvPr id="239" name="直線コネクタ 238"/>
        <xdr:cNvCxnSpPr/>
      </xdr:nvCxnSpPr>
      <xdr:spPr>
        <a:xfrm>
          <a:off x="4546600" y="1546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84950</xdr:rowOff>
    </xdr:from>
    <xdr:to>
      <xdr:col>6</xdr:col>
      <xdr:colOff>511175</xdr:colOff>
      <xdr:row>96</xdr:row>
      <xdr:rowOff>36128</xdr:rowOff>
    </xdr:to>
    <xdr:cxnSp macro="">
      <xdr:nvCxnSpPr>
        <xdr:cNvPr id="240" name="直線コネクタ 239"/>
        <xdr:cNvCxnSpPr/>
      </xdr:nvCxnSpPr>
      <xdr:spPr>
        <a:xfrm flipV="1">
          <a:off x="3797300" y="16372700"/>
          <a:ext cx="838200" cy="12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159501</xdr:rowOff>
    </xdr:from>
    <xdr:ext cx="534377" cy="259045"/>
    <xdr:sp macro="" textlink="">
      <xdr:nvSpPr>
        <xdr:cNvPr id="241" name="扶助費平均値テキスト"/>
        <xdr:cNvSpPr txBox="1"/>
      </xdr:nvSpPr>
      <xdr:spPr>
        <a:xfrm>
          <a:off x="4686300" y="1644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93,855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9624</xdr:rowOff>
    </xdr:from>
    <xdr:to>
      <xdr:col>6</xdr:col>
      <xdr:colOff>561975</xdr:colOff>
      <xdr:row>96</xdr:row>
      <xdr:rowOff>111224</xdr:rowOff>
    </xdr:to>
    <xdr:sp macro="" textlink="">
      <xdr:nvSpPr>
        <xdr:cNvPr id="242" name="フローチャート : 判断 241"/>
        <xdr:cNvSpPr/>
      </xdr:nvSpPr>
      <xdr:spPr>
        <a:xfrm>
          <a:off x="4584700" y="16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36128</xdr:rowOff>
    </xdr:from>
    <xdr:to>
      <xdr:col>5</xdr:col>
      <xdr:colOff>358775</xdr:colOff>
      <xdr:row>96</xdr:row>
      <xdr:rowOff>126588</xdr:rowOff>
    </xdr:to>
    <xdr:cxnSp macro="">
      <xdr:nvCxnSpPr>
        <xdr:cNvPr id="243" name="直線コネクタ 242"/>
        <xdr:cNvCxnSpPr/>
      </xdr:nvCxnSpPr>
      <xdr:spPr>
        <a:xfrm flipV="1">
          <a:off x="2908300" y="16495328"/>
          <a:ext cx="889000" cy="9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110976</xdr:rowOff>
    </xdr:from>
    <xdr:to>
      <xdr:col>5</xdr:col>
      <xdr:colOff>409575</xdr:colOff>
      <xdr:row>97</xdr:row>
      <xdr:rowOff>41126</xdr:rowOff>
    </xdr:to>
    <xdr:sp macro="" textlink="">
      <xdr:nvSpPr>
        <xdr:cNvPr id="244" name="フローチャート : 判断 243"/>
        <xdr:cNvSpPr/>
      </xdr:nvSpPr>
      <xdr:spPr>
        <a:xfrm>
          <a:off x="37465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32253</xdr:rowOff>
    </xdr:from>
    <xdr:ext cx="534377" cy="259045"/>
    <xdr:sp macro="" textlink="">
      <xdr:nvSpPr>
        <xdr:cNvPr id="245" name="テキスト ボックス 244"/>
        <xdr:cNvSpPr txBox="1"/>
      </xdr:nvSpPr>
      <xdr:spPr>
        <a:xfrm>
          <a:off x="3530111" y="1666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126588</xdr:rowOff>
    </xdr:from>
    <xdr:to>
      <xdr:col>4</xdr:col>
      <xdr:colOff>155575</xdr:colOff>
      <xdr:row>97</xdr:row>
      <xdr:rowOff>77946</xdr:rowOff>
    </xdr:to>
    <xdr:cxnSp macro="">
      <xdr:nvCxnSpPr>
        <xdr:cNvPr id="246" name="直線コネクタ 245"/>
        <xdr:cNvCxnSpPr/>
      </xdr:nvCxnSpPr>
      <xdr:spPr>
        <a:xfrm flipV="1">
          <a:off x="2019300" y="16585788"/>
          <a:ext cx="889000" cy="12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37987</xdr:rowOff>
    </xdr:from>
    <xdr:to>
      <xdr:col>4</xdr:col>
      <xdr:colOff>206375</xdr:colOff>
      <xdr:row>97</xdr:row>
      <xdr:rowOff>139587</xdr:rowOff>
    </xdr:to>
    <xdr:sp macro="" textlink="">
      <xdr:nvSpPr>
        <xdr:cNvPr id="247" name="フローチャート : 判断 246"/>
        <xdr:cNvSpPr/>
      </xdr:nvSpPr>
      <xdr:spPr>
        <a:xfrm>
          <a:off x="2857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130714</xdr:rowOff>
    </xdr:from>
    <xdr:ext cx="534377" cy="259045"/>
    <xdr:sp macro="" textlink="">
      <xdr:nvSpPr>
        <xdr:cNvPr id="248" name="テキスト ボックス 247"/>
        <xdr:cNvSpPr txBox="1"/>
      </xdr:nvSpPr>
      <xdr:spPr>
        <a:xfrm>
          <a:off x="2641111" y="167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77946</xdr:rowOff>
    </xdr:from>
    <xdr:to>
      <xdr:col>2</xdr:col>
      <xdr:colOff>638175</xdr:colOff>
      <xdr:row>97</xdr:row>
      <xdr:rowOff>129674</xdr:rowOff>
    </xdr:to>
    <xdr:cxnSp macro="">
      <xdr:nvCxnSpPr>
        <xdr:cNvPr id="249" name="直線コネクタ 248"/>
        <xdr:cNvCxnSpPr/>
      </xdr:nvCxnSpPr>
      <xdr:spPr>
        <a:xfrm flipV="1">
          <a:off x="1130300" y="16708596"/>
          <a:ext cx="889000" cy="5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138016</xdr:rowOff>
    </xdr:from>
    <xdr:to>
      <xdr:col>3</xdr:col>
      <xdr:colOff>3175</xdr:colOff>
      <xdr:row>98</xdr:row>
      <xdr:rowOff>68166</xdr:rowOff>
    </xdr:to>
    <xdr:sp macro="" textlink="">
      <xdr:nvSpPr>
        <xdr:cNvPr id="250" name="フローチャート : 判断 249"/>
        <xdr:cNvSpPr/>
      </xdr:nvSpPr>
      <xdr:spPr>
        <a:xfrm>
          <a:off x="1968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59293</xdr:rowOff>
    </xdr:from>
    <xdr:ext cx="534377" cy="259045"/>
    <xdr:sp macro="" textlink="">
      <xdr:nvSpPr>
        <xdr:cNvPr id="251" name="テキスト ボックス 250"/>
        <xdr:cNvSpPr txBox="1"/>
      </xdr:nvSpPr>
      <xdr:spPr>
        <a:xfrm>
          <a:off x="1752111" y="168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162379</xdr:rowOff>
    </xdr:from>
    <xdr:to>
      <xdr:col>1</xdr:col>
      <xdr:colOff>485775</xdr:colOff>
      <xdr:row>98</xdr:row>
      <xdr:rowOff>92529</xdr:rowOff>
    </xdr:to>
    <xdr:sp macro="" textlink="">
      <xdr:nvSpPr>
        <xdr:cNvPr id="252" name="フローチャート : 判断 251"/>
        <xdr:cNvSpPr/>
      </xdr:nvSpPr>
      <xdr:spPr>
        <a:xfrm>
          <a:off x="1079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83656</xdr:rowOff>
    </xdr:from>
    <xdr:ext cx="534377" cy="259045"/>
    <xdr:sp macro="" textlink="">
      <xdr:nvSpPr>
        <xdr:cNvPr id="253" name="テキスト ボックス 252"/>
        <xdr:cNvSpPr txBox="1"/>
      </xdr:nvSpPr>
      <xdr:spPr>
        <a:xfrm>
          <a:off x="863111" y="168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34150</xdr:rowOff>
    </xdr:from>
    <xdr:to>
      <xdr:col>6</xdr:col>
      <xdr:colOff>561975</xdr:colOff>
      <xdr:row>95</xdr:row>
      <xdr:rowOff>135750</xdr:rowOff>
    </xdr:to>
    <xdr:sp macro="" textlink="">
      <xdr:nvSpPr>
        <xdr:cNvPr id="259" name="円/楕円 258"/>
        <xdr:cNvSpPr/>
      </xdr:nvSpPr>
      <xdr:spPr>
        <a:xfrm>
          <a:off x="4584700" y="163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57027</xdr:rowOff>
    </xdr:from>
    <xdr:ext cx="599010" cy="259045"/>
    <xdr:sp macro="" textlink="">
      <xdr:nvSpPr>
        <xdr:cNvPr id="260" name="扶助費該当値テキスト"/>
        <xdr:cNvSpPr txBox="1"/>
      </xdr:nvSpPr>
      <xdr:spPr>
        <a:xfrm>
          <a:off x="4686300" y="16173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102,853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156778</xdr:rowOff>
    </xdr:from>
    <xdr:to>
      <xdr:col>5</xdr:col>
      <xdr:colOff>409575</xdr:colOff>
      <xdr:row>96</xdr:row>
      <xdr:rowOff>86928</xdr:rowOff>
    </xdr:to>
    <xdr:sp macro="" textlink="">
      <xdr:nvSpPr>
        <xdr:cNvPr id="261" name="円/楕円 260"/>
        <xdr:cNvSpPr/>
      </xdr:nvSpPr>
      <xdr:spPr>
        <a:xfrm>
          <a:off x="3746500" y="1644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103455</xdr:rowOff>
    </xdr:from>
    <xdr:ext cx="534377" cy="259045"/>
    <xdr:sp macro="" textlink="">
      <xdr:nvSpPr>
        <xdr:cNvPr id="262" name="テキスト ボックス 261"/>
        <xdr:cNvSpPr txBox="1"/>
      </xdr:nvSpPr>
      <xdr:spPr>
        <a:xfrm>
          <a:off x="3530111" y="1621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95,343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75788</xdr:rowOff>
    </xdr:from>
    <xdr:to>
      <xdr:col>4</xdr:col>
      <xdr:colOff>206375</xdr:colOff>
      <xdr:row>97</xdr:row>
      <xdr:rowOff>5938</xdr:rowOff>
    </xdr:to>
    <xdr:sp macro="" textlink="">
      <xdr:nvSpPr>
        <xdr:cNvPr id="263" name="円/楕円 262"/>
        <xdr:cNvSpPr/>
      </xdr:nvSpPr>
      <xdr:spPr>
        <a:xfrm>
          <a:off x="2857500" y="165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22465</xdr:rowOff>
    </xdr:from>
    <xdr:ext cx="534377" cy="259045"/>
    <xdr:sp macro="" textlink="">
      <xdr:nvSpPr>
        <xdr:cNvPr id="264" name="テキスト ボックス 263"/>
        <xdr:cNvSpPr txBox="1"/>
      </xdr:nvSpPr>
      <xdr:spPr>
        <a:xfrm>
          <a:off x="2641111" y="1631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89,803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27146</xdr:rowOff>
    </xdr:from>
    <xdr:to>
      <xdr:col>3</xdr:col>
      <xdr:colOff>3175</xdr:colOff>
      <xdr:row>97</xdr:row>
      <xdr:rowOff>128746</xdr:rowOff>
    </xdr:to>
    <xdr:sp macro="" textlink="">
      <xdr:nvSpPr>
        <xdr:cNvPr id="265" name="円/楕円 264"/>
        <xdr:cNvSpPr/>
      </xdr:nvSpPr>
      <xdr:spPr>
        <a:xfrm>
          <a:off x="1968500" y="1665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145273</xdr:rowOff>
    </xdr:from>
    <xdr:ext cx="534377" cy="259045"/>
    <xdr:sp macro="" textlink="">
      <xdr:nvSpPr>
        <xdr:cNvPr id="266" name="テキスト ボックス 265"/>
        <xdr:cNvSpPr txBox="1"/>
      </xdr:nvSpPr>
      <xdr:spPr>
        <a:xfrm>
          <a:off x="1752111" y="1643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82,282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78874</xdr:rowOff>
    </xdr:from>
    <xdr:to>
      <xdr:col>1</xdr:col>
      <xdr:colOff>485775</xdr:colOff>
      <xdr:row>98</xdr:row>
      <xdr:rowOff>9024</xdr:rowOff>
    </xdr:to>
    <xdr:sp macro="" textlink="">
      <xdr:nvSpPr>
        <xdr:cNvPr id="267" name="円/楕円 266"/>
        <xdr:cNvSpPr/>
      </xdr:nvSpPr>
      <xdr:spPr>
        <a:xfrm>
          <a:off x="1079500" y="1670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25551</xdr:rowOff>
    </xdr:from>
    <xdr:ext cx="534377" cy="259045"/>
    <xdr:sp macro="" textlink="">
      <xdr:nvSpPr>
        <xdr:cNvPr id="268" name="テキスト ボックス 267"/>
        <xdr:cNvSpPr txBox="1"/>
      </xdr:nvSpPr>
      <xdr:spPr>
        <a:xfrm>
          <a:off x="863111" y="1648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79,114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160820</xdr:rowOff>
    </xdr:from>
    <xdr:to>
      <xdr:col>15</xdr:col>
      <xdr:colOff>180340</xdr:colOff>
      <xdr:row>37</xdr:row>
      <xdr:rowOff>155880</xdr:rowOff>
    </xdr:to>
    <xdr:cxnSp macro="">
      <xdr:nvCxnSpPr>
        <xdr:cNvPr id="292" name="直線コネクタ 291"/>
        <xdr:cNvCxnSpPr/>
      </xdr:nvCxnSpPr>
      <xdr:spPr>
        <a:xfrm flipV="1">
          <a:off x="10475595" y="5132870"/>
          <a:ext cx="1270" cy="136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159707</xdr:rowOff>
    </xdr:from>
    <xdr:ext cx="534377" cy="259045"/>
    <xdr:sp macro="" textlink="">
      <xdr:nvSpPr>
        <xdr:cNvPr id="293" name="補助費等最小値テキスト"/>
        <xdr:cNvSpPr txBox="1"/>
      </xdr:nvSpPr>
      <xdr:spPr>
        <a:xfrm>
          <a:off x="10528300" y="65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18,226</a:t>
          </a:r>
          <a:endParaRPr kumimoji="1" lang="ja-JP" altLang="en-US" sz="1000" b="1">
            <a:latin typeface="ＭＳ Ｐゴシック"/>
          </a:endParaRPr>
        </a:p>
      </xdr:txBody>
    </xdr:sp>
    <xdr:clientData/>
  </xdr:oneCellAnchor>
  <xdr:twoCellAnchor>
    <xdr:from>
      <xdr:col>15</xdr:col>
      <xdr:colOff>92075</xdr:colOff>
      <xdr:row>37</xdr:row>
      <xdr:rowOff>155880</xdr:rowOff>
    </xdr:from>
    <xdr:to>
      <xdr:col>15</xdr:col>
      <xdr:colOff>269875</xdr:colOff>
      <xdr:row>37</xdr:row>
      <xdr:rowOff>155880</xdr:rowOff>
    </xdr:to>
    <xdr:cxnSp macro="">
      <xdr:nvCxnSpPr>
        <xdr:cNvPr id="294" name="直線コネクタ 293"/>
        <xdr:cNvCxnSpPr/>
      </xdr:nvCxnSpPr>
      <xdr:spPr>
        <a:xfrm>
          <a:off x="10388600" y="649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107497</xdr:rowOff>
    </xdr:from>
    <xdr:ext cx="599010" cy="259045"/>
    <xdr:sp macro="" textlink="">
      <xdr:nvSpPr>
        <xdr:cNvPr id="295" name="補助費等最大値テキスト"/>
        <xdr:cNvSpPr txBox="1"/>
      </xdr:nvSpPr>
      <xdr:spPr>
        <a:xfrm>
          <a:off x="10528300" y="490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125,837</a:t>
          </a:r>
          <a:endParaRPr kumimoji="1" lang="ja-JP" altLang="en-US" sz="1000" b="1">
            <a:latin typeface="ＭＳ Ｐゴシック"/>
          </a:endParaRPr>
        </a:p>
      </xdr:txBody>
    </xdr:sp>
    <xdr:clientData/>
  </xdr:oneCellAnchor>
  <xdr:twoCellAnchor>
    <xdr:from>
      <xdr:col>15</xdr:col>
      <xdr:colOff>92075</xdr:colOff>
      <xdr:row>29</xdr:row>
      <xdr:rowOff>160820</xdr:rowOff>
    </xdr:from>
    <xdr:to>
      <xdr:col>15</xdr:col>
      <xdr:colOff>269875</xdr:colOff>
      <xdr:row>29</xdr:row>
      <xdr:rowOff>160820</xdr:rowOff>
    </xdr:to>
    <xdr:cxnSp macro="">
      <xdr:nvCxnSpPr>
        <xdr:cNvPr id="296" name="直線コネクタ 295"/>
        <xdr:cNvCxnSpPr/>
      </xdr:nvCxnSpPr>
      <xdr:spPr>
        <a:xfrm>
          <a:off x="10388600" y="513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98031</xdr:rowOff>
    </xdr:from>
    <xdr:to>
      <xdr:col>15</xdr:col>
      <xdr:colOff>180975</xdr:colOff>
      <xdr:row>34</xdr:row>
      <xdr:rowOff>129883</xdr:rowOff>
    </xdr:to>
    <xdr:cxnSp macro="">
      <xdr:nvCxnSpPr>
        <xdr:cNvPr id="297" name="直線コネクタ 296"/>
        <xdr:cNvCxnSpPr/>
      </xdr:nvCxnSpPr>
      <xdr:spPr>
        <a:xfrm flipV="1">
          <a:off x="9639300" y="5927331"/>
          <a:ext cx="838200" cy="3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29532</xdr:rowOff>
    </xdr:from>
    <xdr:ext cx="534377" cy="259045"/>
    <xdr:sp macro="" textlink="">
      <xdr:nvSpPr>
        <xdr:cNvPr id="298" name="補助費等平均値テキスト"/>
        <xdr:cNvSpPr txBox="1"/>
      </xdr:nvSpPr>
      <xdr:spPr>
        <a:xfrm>
          <a:off x="10528300" y="6030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49,476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51105</xdr:rowOff>
    </xdr:from>
    <xdr:to>
      <xdr:col>15</xdr:col>
      <xdr:colOff>231775</xdr:colOff>
      <xdr:row>35</xdr:row>
      <xdr:rowOff>152705</xdr:rowOff>
    </xdr:to>
    <xdr:sp macro="" textlink="">
      <xdr:nvSpPr>
        <xdr:cNvPr id="299" name="フローチャート : 判断 298"/>
        <xdr:cNvSpPr/>
      </xdr:nvSpPr>
      <xdr:spPr>
        <a:xfrm>
          <a:off x="104267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129883</xdr:rowOff>
    </xdr:from>
    <xdr:to>
      <xdr:col>14</xdr:col>
      <xdr:colOff>28575</xdr:colOff>
      <xdr:row>34</xdr:row>
      <xdr:rowOff>148323</xdr:rowOff>
    </xdr:to>
    <xdr:cxnSp macro="">
      <xdr:nvCxnSpPr>
        <xdr:cNvPr id="300" name="直線コネクタ 299"/>
        <xdr:cNvCxnSpPr/>
      </xdr:nvCxnSpPr>
      <xdr:spPr>
        <a:xfrm flipV="1">
          <a:off x="8750300" y="5959183"/>
          <a:ext cx="889000" cy="1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46711</xdr:rowOff>
    </xdr:from>
    <xdr:to>
      <xdr:col>14</xdr:col>
      <xdr:colOff>79375</xdr:colOff>
      <xdr:row>35</xdr:row>
      <xdr:rowOff>148311</xdr:rowOff>
    </xdr:to>
    <xdr:sp macro="" textlink="">
      <xdr:nvSpPr>
        <xdr:cNvPr id="301" name="フローチャート : 判断 300"/>
        <xdr:cNvSpPr/>
      </xdr:nvSpPr>
      <xdr:spPr>
        <a:xfrm>
          <a:off x="9588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139438</xdr:rowOff>
    </xdr:from>
    <xdr:ext cx="534377" cy="259045"/>
    <xdr:sp macro="" textlink="">
      <xdr:nvSpPr>
        <xdr:cNvPr id="302" name="テキスト ボックス 301"/>
        <xdr:cNvSpPr txBox="1"/>
      </xdr:nvSpPr>
      <xdr:spPr>
        <a:xfrm>
          <a:off x="9372111" y="61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148323</xdr:rowOff>
    </xdr:from>
    <xdr:to>
      <xdr:col>12</xdr:col>
      <xdr:colOff>511175</xdr:colOff>
      <xdr:row>35</xdr:row>
      <xdr:rowOff>19571</xdr:rowOff>
    </xdr:to>
    <xdr:cxnSp macro="">
      <xdr:nvCxnSpPr>
        <xdr:cNvPr id="303" name="直線コネクタ 302"/>
        <xdr:cNvCxnSpPr/>
      </xdr:nvCxnSpPr>
      <xdr:spPr>
        <a:xfrm flipV="1">
          <a:off x="7861300" y="5977623"/>
          <a:ext cx="889000" cy="4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304" name="フローチャート : 判断 303"/>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99547</xdr:rowOff>
    </xdr:from>
    <xdr:ext cx="534377" cy="259045"/>
    <xdr:sp macro="" textlink="">
      <xdr:nvSpPr>
        <xdr:cNvPr id="305" name="テキスト ボックス 304"/>
        <xdr:cNvSpPr txBox="1"/>
      </xdr:nvSpPr>
      <xdr:spPr>
        <a:xfrm>
          <a:off x="8483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6007</xdr:rowOff>
    </xdr:from>
    <xdr:to>
      <xdr:col>11</xdr:col>
      <xdr:colOff>307975</xdr:colOff>
      <xdr:row>35</xdr:row>
      <xdr:rowOff>19571</xdr:rowOff>
    </xdr:to>
    <xdr:cxnSp macro="">
      <xdr:nvCxnSpPr>
        <xdr:cNvPr id="306" name="直線コネクタ 305"/>
        <xdr:cNvCxnSpPr/>
      </xdr:nvCxnSpPr>
      <xdr:spPr>
        <a:xfrm>
          <a:off x="6972300" y="6006757"/>
          <a:ext cx="8890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7" name="フローチャート : 判断 306"/>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57624</xdr:rowOff>
    </xdr:from>
    <xdr:ext cx="534377" cy="259045"/>
    <xdr:sp macro="" textlink="">
      <xdr:nvSpPr>
        <xdr:cNvPr id="308" name="テキスト ボックス 307"/>
        <xdr:cNvSpPr txBox="1"/>
      </xdr:nvSpPr>
      <xdr:spPr>
        <a:xfrm>
          <a:off x="7594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9" name="フローチャート : 判断 308"/>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96575</xdr:rowOff>
    </xdr:from>
    <xdr:ext cx="534377" cy="259045"/>
    <xdr:sp macro="" textlink="">
      <xdr:nvSpPr>
        <xdr:cNvPr id="310" name="テキスト ボックス 309"/>
        <xdr:cNvSpPr txBox="1"/>
      </xdr:nvSpPr>
      <xdr:spPr>
        <a:xfrm>
          <a:off x="6705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47231</xdr:rowOff>
    </xdr:from>
    <xdr:to>
      <xdr:col>15</xdr:col>
      <xdr:colOff>231775</xdr:colOff>
      <xdr:row>34</xdr:row>
      <xdr:rowOff>148831</xdr:rowOff>
    </xdr:to>
    <xdr:sp macro="" textlink="">
      <xdr:nvSpPr>
        <xdr:cNvPr id="316" name="円/楕円 315"/>
        <xdr:cNvSpPr/>
      </xdr:nvSpPr>
      <xdr:spPr>
        <a:xfrm>
          <a:off x="10426700" y="587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70108</xdr:rowOff>
    </xdr:from>
    <xdr:ext cx="534377" cy="259045"/>
    <xdr:sp macro="" textlink="">
      <xdr:nvSpPr>
        <xdr:cNvPr id="317" name="補助費等該当値テキスト"/>
        <xdr:cNvSpPr txBox="1"/>
      </xdr:nvSpPr>
      <xdr:spPr>
        <a:xfrm>
          <a:off x="10528300" y="572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63,281</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79083</xdr:rowOff>
    </xdr:from>
    <xdr:to>
      <xdr:col>14</xdr:col>
      <xdr:colOff>79375</xdr:colOff>
      <xdr:row>35</xdr:row>
      <xdr:rowOff>9233</xdr:rowOff>
    </xdr:to>
    <xdr:sp macro="" textlink="">
      <xdr:nvSpPr>
        <xdr:cNvPr id="318" name="円/楕円 317"/>
        <xdr:cNvSpPr/>
      </xdr:nvSpPr>
      <xdr:spPr>
        <a:xfrm>
          <a:off x="9588500" y="590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25760</xdr:rowOff>
    </xdr:from>
    <xdr:ext cx="534377" cy="259045"/>
    <xdr:sp macro="" textlink="">
      <xdr:nvSpPr>
        <xdr:cNvPr id="319" name="テキスト ボックス 318"/>
        <xdr:cNvSpPr txBox="1"/>
      </xdr:nvSpPr>
      <xdr:spPr>
        <a:xfrm>
          <a:off x="9372111" y="568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60,773</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97523</xdr:rowOff>
    </xdr:from>
    <xdr:to>
      <xdr:col>12</xdr:col>
      <xdr:colOff>561975</xdr:colOff>
      <xdr:row>35</xdr:row>
      <xdr:rowOff>27673</xdr:rowOff>
    </xdr:to>
    <xdr:sp macro="" textlink="">
      <xdr:nvSpPr>
        <xdr:cNvPr id="320" name="円/楕円 319"/>
        <xdr:cNvSpPr/>
      </xdr:nvSpPr>
      <xdr:spPr>
        <a:xfrm>
          <a:off x="8699500" y="592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44200</xdr:rowOff>
    </xdr:from>
    <xdr:ext cx="534377" cy="259045"/>
    <xdr:sp macro="" textlink="">
      <xdr:nvSpPr>
        <xdr:cNvPr id="321" name="テキスト ボックス 320"/>
        <xdr:cNvSpPr txBox="1"/>
      </xdr:nvSpPr>
      <xdr:spPr>
        <a:xfrm>
          <a:off x="8483111" y="570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59,321</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140221</xdr:rowOff>
    </xdr:from>
    <xdr:to>
      <xdr:col>11</xdr:col>
      <xdr:colOff>358775</xdr:colOff>
      <xdr:row>35</xdr:row>
      <xdr:rowOff>70371</xdr:rowOff>
    </xdr:to>
    <xdr:sp macro="" textlink="">
      <xdr:nvSpPr>
        <xdr:cNvPr id="322" name="円/楕円 321"/>
        <xdr:cNvSpPr/>
      </xdr:nvSpPr>
      <xdr:spPr>
        <a:xfrm>
          <a:off x="7810500" y="596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86898</xdr:rowOff>
    </xdr:from>
    <xdr:ext cx="534377" cy="259045"/>
    <xdr:sp macro="" textlink="">
      <xdr:nvSpPr>
        <xdr:cNvPr id="323" name="テキスト ボックス 322"/>
        <xdr:cNvSpPr txBox="1"/>
      </xdr:nvSpPr>
      <xdr:spPr>
        <a:xfrm>
          <a:off x="7594111" y="574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55,959</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126657</xdr:rowOff>
    </xdr:from>
    <xdr:to>
      <xdr:col>10</xdr:col>
      <xdr:colOff>155575</xdr:colOff>
      <xdr:row>35</xdr:row>
      <xdr:rowOff>56807</xdr:rowOff>
    </xdr:to>
    <xdr:sp macro="" textlink="">
      <xdr:nvSpPr>
        <xdr:cNvPr id="324" name="円/楕円 323"/>
        <xdr:cNvSpPr/>
      </xdr:nvSpPr>
      <xdr:spPr>
        <a:xfrm>
          <a:off x="6921500" y="595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73334</xdr:rowOff>
    </xdr:from>
    <xdr:ext cx="534377" cy="259045"/>
    <xdr:sp macro="" textlink="">
      <xdr:nvSpPr>
        <xdr:cNvPr id="325" name="テキスト ボックス 324"/>
        <xdr:cNvSpPr txBox="1"/>
      </xdr:nvSpPr>
      <xdr:spPr>
        <a:xfrm>
          <a:off x="6705111" y="573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57,027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60,084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142298</xdr:rowOff>
    </xdr:from>
    <xdr:to>
      <xdr:col>15</xdr:col>
      <xdr:colOff>180340</xdr:colOff>
      <xdr:row>58</xdr:row>
      <xdr:rowOff>88440</xdr:rowOff>
    </xdr:to>
    <xdr:cxnSp macro="">
      <xdr:nvCxnSpPr>
        <xdr:cNvPr id="349" name="直線コネクタ 348"/>
        <xdr:cNvCxnSpPr/>
      </xdr:nvCxnSpPr>
      <xdr:spPr>
        <a:xfrm flipV="1">
          <a:off x="10475595" y="8714798"/>
          <a:ext cx="1270" cy="131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92267</xdr:rowOff>
    </xdr:from>
    <xdr:ext cx="534377" cy="259045"/>
    <xdr:sp macro="" textlink="">
      <xdr:nvSpPr>
        <xdr:cNvPr id="350" name="普通建設事業費最小値テキスト"/>
        <xdr:cNvSpPr txBox="1"/>
      </xdr:nvSpPr>
      <xdr:spPr>
        <a:xfrm>
          <a:off x="10528300" y="100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16,727</a:t>
          </a:r>
          <a:endParaRPr kumimoji="1" lang="ja-JP" altLang="en-US" sz="1000" b="1">
            <a:latin typeface="ＭＳ Ｐゴシック"/>
          </a:endParaRPr>
        </a:p>
      </xdr:txBody>
    </xdr:sp>
    <xdr:clientData/>
  </xdr:oneCellAnchor>
  <xdr:twoCellAnchor>
    <xdr:from>
      <xdr:col>15</xdr:col>
      <xdr:colOff>92075</xdr:colOff>
      <xdr:row>58</xdr:row>
      <xdr:rowOff>88440</xdr:rowOff>
    </xdr:from>
    <xdr:to>
      <xdr:col>15</xdr:col>
      <xdr:colOff>269875</xdr:colOff>
      <xdr:row>58</xdr:row>
      <xdr:rowOff>88440</xdr:rowOff>
    </xdr:to>
    <xdr:cxnSp macro="">
      <xdr:nvCxnSpPr>
        <xdr:cNvPr id="351" name="直線コネクタ 350"/>
        <xdr:cNvCxnSpPr/>
      </xdr:nvCxnSpPr>
      <xdr:spPr>
        <a:xfrm>
          <a:off x="10388600" y="100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88975</xdr:rowOff>
    </xdr:from>
    <xdr:ext cx="599010" cy="259045"/>
    <xdr:sp macro="" textlink="">
      <xdr:nvSpPr>
        <xdr:cNvPr id="352" name="普通建設事業費最大値テキスト"/>
        <xdr:cNvSpPr txBox="1"/>
      </xdr:nvSpPr>
      <xdr:spPr>
        <a:xfrm>
          <a:off x="10528300" y="849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189,659</a:t>
          </a:r>
          <a:endParaRPr kumimoji="1" lang="ja-JP" altLang="en-US" sz="1000" b="1">
            <a:latin typeface="ＭＳ Ｐゴシック"/>
          </a:endParaRPr>
        </a:p>
      </xdr:txBody>
    </xdr:sp>
    <xdr:clientData/>
  </xdr:oneCellAnchor>
  <xdr:twoCellAnchor>
    <xdr:from>
      <xdr:col>15</xdr:col>
      <xdr:colOff>92075</xdr:colOff>
      <xdr:row>50</xdr:row>
      <xdr:rowOff>142298</xdr:rowOff>
    </xdr:from>
    <xdr:to>
      <xdr:col>15</xdr:col>
      <xdr:colOff>269875</xdr:colOff>
      <xdr:row>50</xdr:row>
      <xdr:rowOff>142298</xdr:rowOff>
    </xdr:to>
    <xdr:cxnSp macro="">
      <xdr:nvCxnSpPr>
        <xdr:cNvPr id="353" name="直線コネクタ 352"/>
        <xdr:cNvCxnSpPr/>
      </xdr:nvCxnSpPr>
      <xdr:spPr>
        <a:xfrm>
          <a:off x="10388600" y="8714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151755</xdr:rowOff>
    </xdr:from>
    <xdr:to>
      <xdr:col>15</xdr:col>
      <xdr:colOff>180975</xdr:colOff>
      <xdr:row>56</xdr:row>
      <xdr:rowOff>53137</xdr:rowOff>
    </xdr:to>
    <xdr:cxnSp macro="">
      <xdr:nvCxnSpPr>
        <xdr:cNvPr id="354" name="直線コネクタ 353"/>
        <xdr:cNvCxnSpPr/>
      </xdr:nvCxnSpPr>
      <xdr:spPr>
        <a:xfrm flipV="1">
          <a:off x="9639300" y="9410055"/>
          <a:ext cx="838200" cy="24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144906</xdr:rowOff>
    </xdr:from>
    <xdr:ext cx="534377" cy="259045"/>
    <xdr:sp macro="" textlink="">
      <xdr:nvSpPr>
        <xdr:cNvPr id="355" name="普通建設事業費平均値テキスト"/>
        <xdr:cNvSpPr txBox="1"/>
      </xdr:nvSpPr>
      <xdr:spPr>
        <a:xfrm>
          <a:off x="10528300" y="9574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67,319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166479</xdr:rowOff>
    </xdr:from>
    <xdr:to>
      <xdr:col>15</xdr:col>
      <xdr:colOff>231775</xdr:colOff>
      <xdr:row>56</xdr:row>
      <xdr:rowOff>96629</xdr:rowOff>
    </xdr:to>
    <xdr:sp macro="" textlink="">
      <xdr:nvSpPr>
        <xdr:cNvPr id="356" name="フローチャート : 判断 355"/>
        <xdr:cNvSpPr/>
      </xdr:nvSpPr>
      <xdr:spPr>
        <a:xfrm>
          <a:off x="10426700" y="95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48550</xdr:rowOff>
    </xdr:from>
    <xdr:to>
      <xdr:col>14</xdr:col>
      <xdr:colOff>28575</xdr:colOff>
      <xdr:row>56</xdr:row>
      <xdr:rowOff>53137</xdr:rowOff>
    </xdr:to>
    <xdr:cxnSp macro="">
      <xdr:nvCxnSpPr>
        <xdr:cNvPr id="357" name="直線コネクタ 356"/>
        <xdr:cNvCxnSpPr/>
      </xdr:nvCxnSpPr>
      <xdr:spPr>
        <a:xfrm>
          <a:off x="8750300" y="9478300"/>
          <a:ext cx="889000" cy="17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147978</xdr:rowOff>
    </xdr:from>
    <xdr:to>
      <xdr:col>14</xdr:col>
      <xdr:colOff>79375</xdr:colOff>
      <xdr:row>55</xdr:row>
      <xdr:rowOff>78128</xdr:rowOff>
    </xdr:to>
    <xdr:sp macro="" textlink="">
      <xdr:nvSpPr>
        <xdr:cNvPr id="358" name="フローチャート : 判断 357"/>
        <xdr:cNvSpPr/>
      </xdr:nvSpPr>
      <xdr:spPr>
        <a:xfrm>
          <a:off x="9588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94655</xdr:rowOff>
    </xdr:from>
    <xdr:ext cx="534377" cy="259045"/>
    <xdr:sp macro="" textlink="">
      <xdr:nvSpPr>
        <xdr:cNvPr id="359" name="テキスト ボックス 358"/>
        <xdr:cNvSpPr txBox="1"/>
      </xdr:nvSpPr>
      <xdr:spPr>
        <a:xfrm>
          <a:off x="9372111" y="91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48550</xdr:rowOff>
    </xdr:from>
    <xdr:to>
      <xdr:col>12</xdr:col>
      <xdr:colOff>511175</xdr:colOff>
      <xdr:row>55</xdr:row>
      <xdr:rowOff>170493</xdr:rowOff>
    </xdr:to>
    <xdr:cxnSp macro="">
      <xdr:nvCxnSpPr>
        <xdr:cNvPr id="360" name="直線コネクタ 359"/>
        <xdr:cNvCxnSpPr/>
      </xdr:nvCxnSpPr>
      <xdr:spPr>
        <a:xfrm flipV="1">
          <a:off x="7861300" y="9478300"/>
          <a:ext cx="889000" cy="12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3137</xdr:rowOff>
    </xdr:from>
    <xdr:to>
      <xdr:col>12</xdr:col>
      <xdr:colOff>561975</xdr:colOff>
      <xdr:row>56</xdr:row>
      <xdr:rowOff>104737</xdr:rowOff>
    </xdr:to>
    <xdr:sp macro="" textlink="">
      <xdr:nvSpPr>
        <xdr:cNvPr id="361" name="フローチャート : 判断 360"/>
        <xdr:cNvSpPr/>
      </xdr:nvSpPr>
      <xdr:spPr>
        <a:xfrm>
          <a:off x="8699500" y="9604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95864</xdr:rowOff>
    </xdr:from>
    <xdr:ext cx="534377" cy="259045"/>
    <xdr:sp macro="" textlink="">
      <xdr:nvSpPr>
        <xdr:cNvPr id="362" name="テキスト ボックス 361"/>
        <xdr:cNvSpPr txBox="1"/>
      </xdr:nvSpPr>
      <xdr:spPr>
        <a:xfrm>
          <a:off x="8483111" y="969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170493</xdr:rowOff>
    </xdr:from>
    <xdr:to>
      <xdr:col>11</xdr:col>
      <xdr:colOff>307975</xdr:colOff>
      <xdr:row>56</xdr:row>
      <xdr:rowOff>113624</xdr:rowOff>
    </xdr:to>
    <xdr:cxnSp macro="">
      <xdr:nvCxnSpPr>
        <xdr:cNvPr id="363" name="直線コネクタ 362"/>
        <xdr:cNvCxnSpPr/>
      </xdr:nvCxnSpPr>
      <xdr:spPr>
        <a:xfrm flipV="1">
          <a:off x="6972300" y="9600243"/>
          <a:ext cx="889000" cy="11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20655</xdr:rowOff>
    </xdr:from>
    <xdr:to>
      <xdr:col>11</xdr:col>
      <xdr:colOff>358775</xdr:colOff>
      <xdr:row>56</xdr:row>
      <xdr:rowOff>122255</xdr:rowOff>
    </xdr:to>
    <xdr:sp macro="" textlink="">
      <xdr:nvSpPr>
        <xdr:cNvPr id="364" name="フローチャート : 判断 363"/>
        <xdr:cNvSpPr/>
      </xdr:nvSpPr>
      <xdr:spPr>
        <a:xfrm>
          <a:off x="7810500" y="96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113382</xdr:rowOff>
    </xdr:from>
    <xdr:ext cx="534377" cy="259045"/>
    <xdr:sp macro="" textlink="">
      <xdr:nvSpPr>
        <xdr:cNvPr id="365" name="テキスト ボックス 364"/>
        <xdr:cNvSpPr txBox="1"/>
      </xdr:nvSpPr>
      <xdr:spPr>
        <a:xfrm>
          <a:off x="7594111" y="97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120294</xdr:rowOff>
    </xdr:from>
    <xdr:to>
      <xdr:col>10</xdr:col>
      <xdr:colOff>155575</xdr:colOff>
      <xdr:row>57</xdr:row>
      <xdr:rowOff>50444</xdr:rowOff>
    </xdr:to>
    <xdr:sp macro="" textlink="">
      <xdr:nvSpPr>
        <xdr:cNvPr id="366" name="フローチャート : 判断 365"/>
        <xdr:cNvSpPr/>
      </xdr:nvSpPr>
      <xdr:spPr>
        <a:xfrm>
          <a:off x="6921500" y="972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41571</xdr:rowOff>
    </xdr:from>
    <xdr:ext cx="534377" cy="259045"/>
    <xdr:sp macro="" textlink="">
      <xdr:nvSpPr>
        <xdr:cNvPr id="367" name="テキスト ボックス 366"/>
        <xdr:cNvSpPr txBox="1"/>
      </xdr:nvSpPr>
      <xdr:spPr>
        <a:xfrm>
          <a:off x="6705111" y="981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100955</xdr:rowOff>
    </xdr:from>
    <xdr:to>
      <xdr:col>15</xdr:col>
      <xdr:colOff>231775</xdr:colOff>
      <xdr:row>55</xdr:row>
      <xdr:rowOff>31105</xdr:rowOff>
    </xdr:to>
    <xdr:sp macro="" textlink="">
      <xdr:nvSpPr>
        <xdr:cNvPr id="373" name="円/楕円 372"/>
        <xdr:cNvSpPr/>
      </xdr:nvSpPr>
      <xdr:spPr>
        <a:xfrm>
          <a:off x="10426700" y="935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123832</xdr:rowOff>
    </xdr:from>
    <xdr:ext cx="534377" cy="259045"/>
    <xdr:sp macro="" textlink="">
      <xdr:nvSpPr>
        <xdr:cNvPr id="374" name="普通建設事業費該当値テキスト"/>
        <xdr:cNvSpPr txBox="1"/>
      </xdr:nvSpPr>
      <xdr:spPr>
        <a:xfrm>
          <a:off x="10528300" y="921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98,418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2337</xdr:rowOff>
    </xdr:from>
    <xdr:to>
      <xdr:col>14</xdr:col>
      <xdr:colOff>79375</xdr:colOff>
      <xdr:row>56</xdr:row>
      <xdr:rowOff>103937</xdr:rowOff>
    </xdr:to>
    <xdr:sp macro="" textlink="">
      <xdr:nvSpPr>
        <xdr:cNvPr id="375" name="円/楕円 374"/>
        <xdr:cNvSpPr/>
      </xdr:nvSpPr>
      <xdr:spPr>
        <a:xfrm>
          <a:off x="9588500" y="960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95064</xdr:rowOff>
    </xdr:from>
    <xdr:ext cx="534377" cy="259045"/>
    <xdr:sp macro="" textlink="">
      <xdr:nvSpPr>
        <xdr:cNvPr id="376" name="テキスト ボックス 375"/>
        <xdr:cNvSpPr txBox="1"/>
      </xdr:nvSpPr>
      <xdr:spPr>
        <a:xfrm>
          <a:off x="9372111" y="969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66,360</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169200</xdr:rowOff>
    </xdr:from>
    <xdr:to>
      <xdr:col>12</xdr:col>
      <xdr:colOff>561975</xdr:colOff>
      <xdr:row>55</xdr:row>
      <xdr:rowOff>99350</xdr:rowOff>
    </xdr:to>
    <xdr:sp macro="" textlink="">
      <xdr:nvSpPr>
        <xdr:cNvPr id="377" name="円/楕円 376"/>
        <xdr:cNvSpPr/>
      </xdr:nvSpPr>
      <xdr:spPr>
        <a:xfrm>
          <a:off x="8699500" y="942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115877</xdr:rowOff>
    </xdr:from>
    <xdr:ext cx="534377" cy="259045"/>
    <xdr:sp macro="" textlink="">
      <xdr:nvSpPr>
        <xdr:cNvPr id="378" name="テキスト ボックス 377"/>
        <xdr:cNvSpPr txBox="1"/>
      </xdr:nvSpPr>
      <xdr:spPr>
        <a:xfrm>
          <a:off x="8483111" y="920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89,462</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119693</xdr:rowOff>
    </xdr:from>
    <xdr:to>
      <xdr:col>11</xdr:col>
      <xdr:colOff>358775</xdr:colOff>
      <xdr:row>56</xdr:row>
      <xdr:rowOff>49843</xdr:rowOff>
    </xdr:to>
    <xdr:sp macro="" textlink="">
      <xdr:nvSpPr>
        <xdr:cNvPr id="379" name="円/楕円 378"/>
        <xdr:cNvSpPr/>
      </xdr:nvSpPr>
      <xdr:spPr>
        <a:xfrm>
          <a:off x="7810500" y="95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66370</xdr:rowOff>
    </xdr:from>
    <xdr:ext cx="534377" cy="259045"/>
    <xdr:sp macro="" textlink="">
      <xdr:nvSpPr>
        <xdr:cNvPr id="380" name="テキスト ボックス 379"/>
        <xdr:cNvSpPr txBox="1"/>
      </xdr:nvSpPr>
      <xdr:spPr>
        <a:xfrm>
          <a:off x="7594111" y="932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73,459</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62824</xdr:rowOff>
    </xdr:from>
    <xdr:to>
      <xdr:col>10</xdr:col>
      <xdr:colOff>155575</xdr:colOff>
      <xdr:row>56</xdr:row>
      <xdr:rowOff>164424</xdr:rowOff>
    </xdr:to>
    <xdr:sp macro="" textlink="">
      <xdr:nvSpPr>
        <xdr:cNvPr id="381" name="円/楕円 380"/>
        <xdr:cNvSpPr/>
      </xdr:nvSpPr>
      <xdr:spPr>
        <a:xfrm>
          <a:off x="6921500" y="966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9501</xdr:rowOff>
    </xdr:from>
    <xdr:ext cx="534377" cy="259045"/>
    <xdr:sp macro="" textlink="">
      <xdr:nvSpPr>
        <xdr:cNvPr id="382" name="テキスト ボックス 381"/>
        <xdr:cNvSpPr txBox="1"/>
      </xdr:nvSpPr>
      <xdr:spPr>
        <a:xfrm>
          <a:off x="6705111" y="943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58,422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21,214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58033</xdr:rowOff>
    </xdr:from>
    <xdr:to>
      <xdr:col>15</xdr:col>
      <xdr:colOff>180340</xdr:colOff>
      <xdr:row>79</xdr:row>
      <xdr:rowOff>44450</xdr:rowOff>
    </xdr:to>
    <xdr:cxnSp macro="">
      <xdr:nvCxnSpPr>
        <xdr:cNvPr id="406" name="直線コネクタ 405"/>
        <xdr:cNvCxnSpPr/>
      </xdr:nvCxnSpPr>
      <xdr:spPr>
        <a:xfrm flipV="1">
          <a:off x="10475595" y="12230983"/>
          <a:ext cx="1270" cy="1358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4710</xdr:rowOff>
    </xdr:from>
    <xdr:ext cx="534377" cy="259045"/>
    <xdr:sp macro="" textlink="">
      <xdr:nvSpPr>
        <xdr:cNvPr id="409" name="普通建設事業費 （ うち新規整備　）最大値テキスト"/>
        <xdr:cNvSpPr txBox="1"/>
      </xdr:nvSpPr>
      <xdr:spPr>
        <a:xfrm>
          <a:off x="10528300" y="1200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71,287</a:t>
          </a:r>
          <a:endParaRPr kumimoji="1" lang="ja-JP" altLang="en-US" sz="1000" b="1">
            <a:latin typeface="ＭＳ Ｐゴシック"/>
          </a:endParaRPr>
        </a:p>
      </xdr:txBody>
    </xdr:sp>
    <xdr:clientData/>
  </xdr:oneCellAnchor>
  <xdr:twoCellAnchor>
    <xdr:from>
      <xdr:col>15</xdr:col>
      <xdr:colOff>92075</xdr:colOff>
      <xdr:row>71</xdr:row>
      <xdr:rowOff>58033</xdr:rowOff>
    </xdr:from>
    <xdr:to>
      <xdr:col>15</xdr:col>
      <xdr:colOff>269875</xdr:colOff>
      <xdr:row>71</xdr:row>
      <xdr:rowOff>58033</xdr:rowOff>
    </xdr:to>
    <xdr:cxnSp macro="">
      <xdr:nvCxnSpPr>
        <xdr:cNvPr id="410" name="直線コネクタ 409"/>
        <xdr:cNvCxnSpPr/>
      </xdr:nvCxnSpPr>
      <xdr:spPr>
        <a:xfrm>
          <a:off x="10388600" y="1223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116536</xdr:rowOff>
    </xdr:from>
    <xdr:to>
      <xdr:col>15</xdr:col>
      <xdr:colOff>180975</xdr:colOff>
      <xdr:row>76</xdr:row>
      <xdr:rowOff>99485</xdr:rowOff>
    </xdr:to>
    <xdr:cxnSp macro="">
      <xdr:nvCxnSpPr>
        <xdr:cNvPr id="411" name="直線コネクタ 410"/>
        <xdr:cNvCxnSpPr/>
      </xdr:nvCxnSpPr>
      <xdr:spPr>
        <a:xfrm flipV="1">
          <a:off x="9639300" y="12975286"/>
          <a:ext cx="838200" cy="15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92625</xdr:rowOff>
    </xdr:from>
    <xdr:ext cx="534377" cy="259045"/>
    <xdr:sp macro="" textlink="">
      <xdr:nvSpPr>
        <xdr:cNvPr id="412" name="普通建設事業費 （ うち新規整備　）平均値テキスト"/>
        <xdr:cNvSpPr txBox="1"/>
      </xdr:nvSpPr>
      <xdr:spPr>
        <a:xfrm>
          <a:off x="10528300" y="13122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20,672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114198</xdr:rowOff>
    </xdr:from>
    <xdr:to>
      <xdr:col>15</xdr:col>
      <xdr:colOff>231775</xdr:colOff>
      <xdr:row>77</xdr:row>
      <xdr:rowOff>44348</xdr:rowOff>
    </xdr:to>
    <xdr:sp macro="" textlink="">
      <xdr:nvSpPr>
        <xdr:cNvPr id="413" name="フローチャート : 判断 412"/>
        <xdr:cNvSpPr/>
      </xdr:nvSpPr>
      <xdr:spPr>
        <a:xfrm>
          <a:off x="10426700" y="131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48489</xdr:rowOff>
    </xdr:from>
    <xdr:to>
      <xdr:col>14</xdr:col>
      <xdr:colOff>28575</xdr:colOff>
      <xdr:row>76</xdr:row>
      <xdr:rowOff>99485</xdr:rowOff>
    </xdr:to>
    <xdr:cxnSp macro="">
      <xdr:nvCxnSpPr>
        <xdr:cNvPr id="414" name="直線コネクタ 413"/>
        <xdr:cNvCxnSpPr/>
      </xdr:nvCxnSpPr>
      <xdr:spPr>
        <a:xfrm>
          <a:off x="8750300" y="12564339"/>
          <a:ext cx="889000" cy="56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134277</xdr:rowOff>
    </xdr:from>
    <xdr:to>
      <xdr:col>14</xdr:col>
      <xdr:colOff>79375</xdr:colOff>
      <xdr:row>74</xdr:row>
      <xdr:rowOff>64427</xdr:rowOff>
    </xdr:to>
    <xdr:sp macro="" textlink="">
      <xdr:nvSpPr>
        <xdr:cNvPr id="415" name="フローチャート : 判断 414"/>
        <xdr:cNvSpPr/>
      </xdr:nvSpPr>
      <xdr:spPr>
        <a:xfrm>
          <a:off x="9588500" y="126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80954</xdr:rowOff>
    </xdr:from>
    <xdr:ext cx="534377" cy="259045"/>
    <xdr:sp macro="" textlink="">
      <xdr:nvSpPr>
        <xdr:cNvPr id="416" name="テキスト ボックス 415"/>
        <xdr:cNvSpPr txBox="1"/>
      </xdr:nvSpPr>
      <xdr:spPr>
        <a:xfrm>
          <a:off x="9372111" y="1242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145479</xdr:rowOff>
    </xdr:from>
    <xdr:to>
      <xdr:col>12</xdr:col>
      <xdr:colOff>561975</xdr:colOff>
      <xdr:row>76</xdr:row>
      <xdr:rowOff>75629</xdr:rowOff>
    </xdr:to>
    <xdr:sp macro="" textlink="">
      <xdr:nvSpPr>
        <xdr:cNvPr id="417" name="フローチャート : 判断 416"/>
        <xdr:cNvSpPr/>
      </xdr:nvSpPr>
      <xdr:spPr>
        <a:xfrm>
          <a:off x="8699500" y="1300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66755</xdr:rowOff>
    </xdr:from>
    <xdr:ext cx="534377" cy="259045"/>
    <xdr:sp macro="" textlink="">
      <xdr:nvSpPr>
        <xdr:cNvPr id="418" name="テキスト ボックス 417"/>
        <xdr:cNvSpPr txBox="1"/>
      </xdr:nvSpPr>
      <xdr:spPr>
        <a:xfrm>
          <a:off x="8483111" y="1309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65736</xdr:rowOff>
    </xdr:from>
    <xdr:to>
      <xdr:col>15</xdr:col>
      <xdr:colOff>231775</xdr:colOff>
      <xdr:row>75</xdr:row>
      <xdr:rowOff>167336</xdr:rowOff>
    </xdr:to>
    <xdr:sp macro="" textlink="">
      <xdr:nvSpPr>
        <xdr:cNvPr id="424" name="円/楕円 423"/>
        <xdr:cNvSpPr/>
      </xdr:nvSpPr>
      <xdr:spPr>
        <a:xfrm>
          <a:off x="10426700" y="1292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88613</xdr:rowOff>
    </xdr:from>
    <xdr:ext cx="534377" cy="259045"/>
    <xdr:sp macro="" textlink="">
      <xdr:nvSpPr>
        <xdr:cNvPr id="425" name="普通建設事業費 （ うち新規整備　）該当値テキスト"/>
        <xdr:cNvSpPr txBox="1"/>
      </xdr:nvSpPr>
      <xdr:spPr>
        <a:xfrm>
          <a:off x="10528300" y="1277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32,216</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48685</xdr:rowOff>
    </xdr:from>
    <xdr:to>
      <xdr:col>14</xdr:col>
      <xdr:colOff>79375</xdr:colOff>
      <xdr:row>76</xdr:row>
      <xdr:rowOff>150285</xdr:rowOff>
    </xdr:to>
    <xdr:sp macro="" textlink="">
      <xdr:nvSpPr>
        <xdr:cNvPr id="426" name="円/楕円 425"/>
        <xdr:cNvSpPr/>
      </xdr:nvSpPr>
      <xdr:spPr>
        <a:xfrm>
          <a:off x="9588500" y="1307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141412</xdr:rowOff>
    </xdr:from>
    <xdr:ext cx="534377" cy="259045"/>
    <xdr:sp macro="" textlink="">
      <xdr:nvSpPr>
        <xdr:cNvPr id="427" name="テキスト ボックス 426"/>
        <xdr:cNvSpPr txBox="1"/>
      </xdr:nvSpPr>
      <xdr:spPr>
        <a:xfrm>
          <a:off x="9372111" y="1317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24,111</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169139</xdr:rowOff>
    </xdr:from>
    <xdr:to>
      <xdr:col>12</xdr:col>
      <xdr:colOff>561975</xdr:colOff>
      <xdr:row>73</xdr:row>
      <xdr:rowOff>99289</xdr:rowOff>
    </xdr:to>
    <xdr:sp macro="" textlink="">
      <xdr:nvSpPr>
        <xdr:cNvPr id="428" name="円/楕円 427"/>
        <xdr:cNvSpPr/>
      </xdr:nvSpPr>
      <xdr:spPr>
        <a:xfrm>
          <a:off x="8699500" y="1251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115816</xdr:rowOff>
    </xdr:from>
    <xdr:ext cx="534377" cy="259045"/>
    <xdr:sp macro="" textlink="">
      <xdr:nvSpPr>
        <xdr:cNvPr id="429" name="テキスト ボックス 428"/>
        <xdr:cNvSpPr txBox="1"/>
      </xdr:nvSpPr>
      <xdr:spPr>
        <a:xfrm>
          <a:off x="8483111" y="1228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53,788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24448</xdr:rowOff>
    </xdr:from>
    <xdr:to>
      <xdr:col>15</xdr:col>
      <xdr:colOff>180340</xdr:colOff>
      <xdr:row>99</xdr:row>
      <xdr:rowOff>44450</xdr:rowOff>
    </xdr:to>
    <xdr:cxnSp macro="">
      <xdr:nvCxnSpPr>
        <xdr:cNvPr id="453" name="直線コネクタ 452"/>
        <xdr:cNvCxnSpPr/>
      </xdr:nvCxnSpPr>
      <xdr:spPr>
        <a:xfrm flipV="1">
          <a:off x="10475595" y="15454948"/>
          <a:ext cx="1270" cy="1563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4"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5" name="直線コネクタ 454"/>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142575</xdr:rowOff>
    </xdr:from>
    <xdr:ext cx="599010" cy="259045"/>
    <xdr:sp macro="" textlink="">
      <xdr:nvSpPr>
        <xdr:cNvPr id="456" name="普通建設事業費 （ うち更新整備　）最大値テキスト"/>
        <xdr:cNvSpPr txBox="1"/>
      </xdr:nvSpPr>
      <xdr:spPr>
        <a:xfrm>
          <a:off x="10528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123,075</a:t>
          </a:r>
          <a:endParaRPr kumimoji="1" lang="ja-JP" altLang="en-US" sz="1000" b="1">
            <a:latin typeface="ＭＳ Ｐゴシック"/>
          </a:endParaRPr>
        </a:p>
      </xdr:txBody>
    </xdr:sp>
    <xdr:clientData/>
  </xdr:oneCellAnchor>
  <xdr:twoCellAnchor>
    <xdr:from>
      <xdr:col>15</xdr:col>
      <xdr:colOff>92075</xdr:colOff>
      <xdr:row>90</xdr:row>
      <xdr:rowOff>24448</xdr:rowOff>
    </xdr:from>
    <xdr:to>
      <xdr:col>15</xdr:col>
      <xdr:colOff>269875</xdr:colOff>
      <xdr:row>90</xdr:row>
      <xdr:rowOff>24448</xdr:rowOff>
    </xdr:to>
    <xdr:cxnSp macro="">
      <xdr:nvCxnSpPr>
        <xdr:cNvPr id="457" name="直線コネクタ 456"/>
        <xdr:cNvCxnSpPr/>
      </xdr:nvCxnSpPr>
      <xdr:spPr>
        <a:xfrm>
          <a:off x="10388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64770</xdr:rowOff>
    </xdr:from>
    <xdr:to>
      <xdr:col>15</xdr:col>
      <xdr:colOff>180975</xdr:colOff>
      <xdr:row>97</xdr:row>
      <xdr:rowOff>101994</xdr:rowOff>
    </xdr:to>
    <xdr:cxnSp macro="">
      <xdr:nvCxnSpPr>
        <xdr:cNvPr id="458" name="直線コネクタ 457"/>
        <xdr:cNvCxnSpPr/>
      </xdr:nvCxnSpPr>
      <xdr:spPr>
        <a:xfrm flipV="1">
          <a:off x="9639300" y="16523970"/>
          <a:ext cx="838200" cy="20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43794</xdr:rowOff>
    </xdr:from>
    <xdr:ext cx="534377" cy="259045"/>
    <xdr:sp macro="" textlink="">
      <xdr:nvSpPr>
        <xdr:cNvPr id="459" name="普通建設事業費 （ うち更新整備　）平均値テキスト"/>
        <xdr:cNvSpPr txBox="1"/>
      </xdr:nvSpPr>
      <xdr:spPr>
        <a:xfrm>
          <a:off x="10528300" y="16502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34,853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65367</xdr:rowOff>
    </xdr:from>
    <xdr:to>
      <xdr:col>15</xdr:col>
      <xdr:colOff>231775</xdr:colOff>
      <xdr:row>96</xdr:row>
      <xdr:rowOff>166967</xdr:rowOff>
    </xdr:to>
    <xdr:sp macro="" textlink="">
      <xdr:nvSpPr>
        <xdr:cNvPr id="460" name="フローチャート : 判断 459"/>
        <xdr:cNvSpPr/>
      </xdr:nvSpPr>
      <xdr:spPr>
        <a:xfrm>
          <a:off x="104267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101994</xdr:rowOff>
    </xdr:from>
    <xdr:to>
      <xdr:col>14</xdr:col>
      <xdr:colOff>28575</xdr:colOff>
      <xdr:row>98</xdr:row>
      <xdr:rowOff>74270</xdr:rowOff>
    </xdr:to>
    <xdr:cxnSp macro="">
      <xdr:nvCxnSpPr>
        <xdr:cNvPr id="461" name="直線コネクタ 460"/>
        <xdr:cNvCxnSpPr/>
      </xdr:nvCxnSpPr>
      <xdr:spPr>
        <a:xfrm flipV="1">
          <a:off x="8750300" y="16732644"/>
          <a:ext cx="889000" cy="14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162610</xdr:rowOff>
    </xdr:from>
    <xdr:to>
      <xdr:col>14</xdr:col>
      <xdr:colOff>79375</xdr:colOff>
      <xdr:row>97</xdr:row>
      <xdr:rowOff>92760</xdr:rowOff>
    </xdr:to>
    <xdr:sp macro="" textlink="">
      <xdr:nvSpPr>
        <xdr:cNvPr id="462" name="フローチャート : 判断 461"/>
        <xdr:cNvSpPr/>
      </xdr:nvSpPr>
      <xdr:spPr>
        <a:xfrm>
          <a:off x="9588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109287</xdr:rowOff>
    </xdr:from>
    <xdr:ext cx="534377" cy="259045"/>
    <xdr:sp macro="" textlink="">
      <xdr:nvSpPr>
        <xdr:cNvPr id="463" name="テキスト ボックス 462"/>
        <xdr:cNvSpPr txBox="1"/>
      </xdr:nvSpPr>
      <xdr:spPr>
        <a:xfrm>
          <a:off x="9372111" y="163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4" name="フローチャート : 判断 463"/>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127219</xdr:rowOff>
    </xdr:from>
    <xdr:ext cx="534377" cy="259045"/>
    <xdr:sp macro="" textlink="">
      <xdr:nvSpPr>
        <xdr:cNvPr id="465" name="テキスト ボックス 464"/>
        <xdr:cNvSpPr txBox="1"/>
      </xdr:nvSpPr>
      <xdr:spPr>
        <a:xfrm>
          <a:off x="8483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13970</xdr:rowOff>
    </xdr:from>
    <xdr:to>
      <xdr:col>15</xdr:col>
      <xdr:colOff>231775</xdr:colOff>
      <xdr:row>96</xdr:row>
      <xdr:rowOff>115570</xdr:rowOff>
    </xdr:to>
    <xdr:sp macro="" textlink="">
      <xdr:nvSpPr>
        <xdr:cNvPr id="471" name="円/楕円 470"/>
        <xdr:cNvSpPr/>
      </xdr:nvSpPr>
      <xdr:spPr>
        <a:xfrm>
          <a:off x="10426700" y="1647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36847</xdr:rowOff>
    </xdr:from>
    <xdr:ext cx="534377" cy="259045"/>
    <xdr:sp macro="" textlink="">
      <xdr:nvSpPr>
        <xdr:cNvPr id="472" name="普通建設事業費 （ うち更新整備　）該当値テキスト"/>
        <xdr:cNvSpPr txBox="1"/>
      </xdr:nvSpPr>
      <xdr:spPr>
        <a:xfrm>
          <a:off x="10528300" y="1632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38,900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51194</xdr:rowOff>
    </xdr:from>
    <xdr:to>
      <xdr:col>14</xdr:col>
      <xdr:colOff>79375</xdr:colOff>
      <xdr:row>97</xdr:row>
      <xdr:rowOff>152794</xdr:rowOff>
    </xdr:to>
    <xdr:sp macro="" textlink="">
      <xdr:nvSpPr>
        <xdr:cNvPr id="473" name="円/楕円 472"/>
        <xdr:cNvSpPr/>
      </xdr:nvSpPr>
      <xdr:spPr>
        <a:xfrm>
          <a:off x="9588500" y="1668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143921</xdr:rowOff>
    </xdr:from>
    <xdr:ext cx="534377" cy="259045"/>
    <xdr:sp macro="" textlink="">
      <xdr:nvSpPr>
        <xdr:cNvPr id="474" name="テキスト ボックス 473"/>
        <xdr:cNvSpPr txBox="1"/>
      </xdr:nvSpPr>
      <xdr:spPr>
        <a:xfrm>
          <a:off x="9372111" y="1677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22,469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23470</xdr:rowOff>
    </xdr:from>
    <xdr:to>
      <xdr:col>12</xdr:col>
      <xdr:colOff>561975</xdr:colOff>
      <xdr:row>98</xdr:row>
      <xdr:rowOff>125070</xdr:rowOff>
    </xdr:to>
    <xdr:sp macro="" textlink="">
      <xdr:nvSpPr>
        <xdr:cNvPr id="475" name="円/楕円 474"/>
        <xdr:cNvSpPr/>
      </xdr:nvSpPr>
      <xdr:spPr>
        <a:xfrm>
          <a:off x="8699500" y="1682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116197</xdr:rowOff>
    </xdr:from>
    <xdr:ext cx="534377" cy="259045"/>
    <xdr:sp macro="" textlink="">
      <xdr:nvSpPr>
        <xdr:cNvPr id="476" name="テキスト ボックス 475"/>
        <xdr:cNvSpPr txBox="1"/>
      </xdr:nvSpPr>
      <xdr:spPr>
        <a:xfrm>
          <a:off x="8483111" y="1691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7" name="直線コネクタ 48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8" name="テキスト ボックス 48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9" name="直線コネクタ 48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0" name="テキスト ボックス 48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1" name="直線コネクタ 49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92" name="テキスト ボックス 49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3" name="直線コネクタ 49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4" name="テキスト ボックス 49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154262</xdr:rowOff>
    </xdr:from>
    <xdr:to>
      <xdr:col>23</xdr:col>
      <xdr:colOff>516889</xdr:colOff>
      <xdr:row>38</xdr:row>
      <xdr:rowOff>139700</xdr:rowOff>
    </xdr:to>
    <xdr:cxnSp macro="">
      <xdr:nvCxnSpPr>
        <xdr:cNvPr id="498" name="直線コネクタ 497"/>
        <xdr:cNvCxnSpPr/>
      </xdr:nvCxnSpPr>
      <xdr:spPr>
        <a:xfrm flipV="1">
          <a:off x="16317595" y="5469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0" name="直線コネクタ 49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100939</xdr:rowOff>
    </xdr:from>
    <xdr:ext cx="534377" cy="259045"/>
    <xdr:sp macro="" textlink="">
      <xdr:nvSpPr>
        <xdr:cNvPr id="501" name="災害復旧事業費最大値テキスト"/>
        <xdr:cNvSpPr txBox="1"/>
      </xdr:nvSpPr>
      <xdr:spPr>
        <a:xfrm>
          <a:off x="16370300" y="524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31</xdr:row>
      <xdr:rowOff>154262</xdr:rowOff>
    </xdr:from>
    <xdr:to>
      <xdr:col>23</xdr:col>
      <xdr:colOff>606425</xdr:colOff>
      <xdr:row>31</xdr:row>
      <xdr:rowOff>154262</xdr:rowOff>
    </xdr:to>
    <xdr:cxnSp macro="">
      <xdr:nvCxnSpPr>
        <xdr:cNvPr id="502" name="直線コネクタ 501"/>
        <xdr:cNvCxnSpPr/>
      </xdr:nvCxnSpPr>
      <xdr:spPr>
        <a:xfrm>
          <a:off x="16230600" y="546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146307</xdr:rowOff>
    </xdr:from>
    <xdr:to>
      <xdr:col>23</xdr:col>
      <xdr:colOff>517525</xdr:colOff>
      <xdr:row>38</xdr:row>
      <xdr:rowOff>98027</xdr:rowOff>
    </xdr:to>
    <xdr:cxnSp macro="">
      <xdr:nvCxnSpPr>
        <xdr:cNvPr id="503" name="直線コネクタ 502"/>
        <xdr:cNvCxnSpPr/>
      </xdr:nvCxnSpPr>
      <xdr:spPr>
        <a:xfrm flipV="1">
          <a:off x="15481300" y="6489957"/>
          <a:ext cx="838200" cy="12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9628</xdr:rowOff>
    </xdr:from>
    <xdr:ext cx="469744" cy="259045"/>
    <xdr:sp macro="" textlink="">
      <xdr:nvSpPr>
        <xdr:cNvPr id="504" name="災害復旧事業費平均値テキスト"/>
        <xdr:cNvSpPr txBox="1"/>
      </xdr:nvSpPr>
      <xdr:spPr>
        <a:xfrm>
          <a:off x="16370300" y="6524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31201</xdr:rowOff>
    </xdr:from>
    <xdr:to>
      <xdr:col>23</xdr:col>
      <xdr:colOff>568325</xdr:colOff>
      <xdr:row>38</xdr:row>
      <xdr:rowOff>132801</xdr:rowOff>
    </xdr:to>
    <xdr:sp macro="" textlink="">
      <xdr:nvSpPr>
        <xdr:cNvPr id="505" name="フローチャート : 判断 504"/>
        <xdr:cNvSpPr/>
      </xdr:nvSpPr>
      <xdr:spPr>
        <a:xfrm>
          <a:off x="162687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98027</xdr:rowOff>
    </xdr:from>
    <xdr:to>
      <xdr:col>22</xdr:col>
      <xdr:colOff>365125</xdr:colOff>
      <xdr:row>38</xdr:row>
      <xdr:rowOff>124658</xdr:rowOff>
    </xdr:to>
    <xdr:cxnSp macro="">
      <xdr:nvCxnSpPr>
        <xdr:cNvPr id="506" name="直線コネクタ 505"/>
        <xdr:cNvCxnSpPr/>
      </xdr:nvCxnSpPr>
      <xdr:spPr>
        <a:xfrm flipV="1">
          <a:off x="14592300" y="6613127"/>
          <a:ext cx="889000" cy="2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119624</xdr:rowOff>
    </xdr:from>
    <xdr:to>
      <xdr:col>22</xdr:col>
      <xdr:colOff>415925</xdr:colOff>
      <xdr:row>38</xdr:row>
      <xdr:rowOff>49774</xdr:rowOff>
    </xdr:to>
    <xdr:sp macro="" textlink="">
      <xdr:nvSpPr>
        <xdr:cNvPr id="507" name="フローチャート : 判断 506"/>
        <xdr:cNvSpPr/>
      </xdr:nvSpPr>
      <xdr:spPr>
        <a:xfrm>
          <a:off x="15430500" y="646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66301</xdr:rowOff>
    </xdr:from>
    <xdr:ext cx="469744" cy="259045"/>
    <xdr:sp macro="" textlink="">
      <xdr:nvSpPr>
        <xdr:cNvPr id="508" name="テキスト ボックス 507"/>
        <xdr:cNvSpPr txBox="1"/>
      </xdr:nvSpPr>
      <xdr:spPr>
        <a:xfrm>
          <a:off x="15246427" y="623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124658</xdr:rowOff>
    </xdr:from>
    <xdr:to>
      <xdr:col>21</xdr:col>
      <xdr:colOff>161925</xdr:colOff>
      <xdr:row>38</xdr:row>
      <xdr:rowOff>139334</xdr:rowOff>
    </xdr:to>
    <xdr:cxnSp macro="">
      <xdr:nvCxnSpPr>
        <xdr:cNvPr id="509" name="直線コネクタ 508"/>
        <xdr:cNvCxnSpPr/>
      </xdr:nvCxnSpPr>
      <xdr:spPr>
        <a:xfrm flipV="1">
          <a:off x="13703300" y="6639758"/>
          <a:ext cx="889000" cy="1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171448</xdr:rowOff>
    </xdr:from>
    <xdr:to>
      <xdr:col>21</xdr:col>
      <xdr:colOff>212725</xdr:colOff>
      <xdr:row>38</xdr:row>
      <xdr:rowOff>101598</xdr:rowOff>
    </xdr:to>
    <xdr:sp macro="" textlink="">
      <xdr:nvSpPr>
        <xdr:cNvPr id="510" name="フローチャート : 判断 509"/>
        <xdr:cNvSpPr/>
      </xdr:nvSpPr>
      <xdr:spPr>
        <a:xfrm>
          <a:off x="14541500" y="651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118124</xdr:rowOff>
    </xdr:from>
    <xdr:ext cx="469744" cy="259045"/>
    <xdr:sp macro="" textlink="">
      <xdr:nvSpPr>
        <xdr:cNvPr id="511" name="テキスト ボックス 510"/>
        <xdr:cNvSpPr txBox="1"/>
      </xdr:nvSpPr>
      <xdr:spPr>
        <a:xfrm>
          <a:off x="14357427" y="629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120932</xdr:rowOff>
    </xdr:from>
    <xdr:to>
      <xdr:col>19</xdr:col>
      <xdr:colOff>644525</xdr:colOff>
      <xdr:row>38</xdr:row>
      <xdr:rowOff>139334</xdr:rowOff>
    </xdr:to>
    <xdr:cxnSp macro="">
      <xdr:nvCxnSpPr>
        <xdr:cNvPr id="512" name="直線コネクタ 511"/>
        <xdr:cNvCxnSpPr/>
      </xdr:nvCxnSpPr>
      <xdr:spPr>
        <a:xfrm>
          <a:off x="12814300" y="6636032"/>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164841</xdr:rowOff>
    </xdr:from>
    <xdr:to>
      <xdr:col>20</xdr:col>
      <xdr:colOff>9525</xdr:colOff>
      <xdr:row>38</xdr:row>
      <xdr:rowOff>94991</xdr:rowOff>
    </xdr:to>
    <xdr:sp macro="" textlink="">
      <xdr:nvSpPr>
        <xdr:cNvPr id="513" name="フローチャート : 判断 512"/>
        <xdr:cNvSpPr/>
      </xdr:nvSpPr>
      <xdr:spPr>
        <a:xfrm>
          <a:off x="13652500" y="65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111518</xdr:rowOff>
    </xdr:from>
    <xdr:ext cx="469744" cy="259045"/>
    <xdr:sp macro="" textlink="">
      <xdr:nvSpPr>
        <xdr:cNvPr id="514" name="テキスト ボックス 513"/>
        <xdr:cNvSpPr txBox="1"/>
      </xdr:nvSpPr>
      <xdr:spPr>
        <a:xfrm>
          <a:off x="13468427" y="628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150302</xdr:rowOff>
    </xdr:from>
    <xdr:to>
      <xdr:col>18</xdr:col>
      <xdr:colOff>492125</xdr:colOff>
      <xdr:row>38</xdr:row>
      <xdr:rowOff>80452</xdr:rowOff>
    </xdr:to>
    <xdr:sp macro="" textlink="">
      <xdr:nvSpPr>
        <xdr:cNvPr id="515" name="フローチャート : 判断 514"/>
        <xdr:cNvSpPr/>
      </xdr:nvSpPr>
      <xdr:spPr>
        <a:xfrm>
          <a:off x="12763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96979</xdr:rowOff>
    </xdr:from>
    <xdr:ext cx="469744" cy="259045"/>
    <xdr:sp macro="" textlink="">
      <xdr:nvSpPr>
        <xdr:cNvPr id="516" name="テキスト ボックス 515"/>
        <xdr:cNvSpPr txBox="1"/>
      </xdr:nvSpPr>
      <xdr:spPr>
        <a:xfrm>
          <a:off x="12579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95507</xdr:rowOff>
    </xdr:from>
    <xdr:to>
      <xdr:col>23</xdr:col>
      <xdr:colOff>568325</xdr:colOff>
      <xdr:row>38</xdr:row>
      <xdr:rowOff>25657</xdr:rowOff>
    </xdr:to>
    <xdr:sp macro="" textlink="">
      <xdr:nvSpPr>
        <xdr:cNvPr id="522" name="円/楕円 521"/>
        <xdr:cNvSpPr/>
      </xdr:nvSpPr>
      <xdr:spPr>
        <a:xfrm>
          <a:off x="16268700" y="643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118384</xdr:rowOff>
    </xdr:from>
    <xdr:ext cx="469744" cy="259045"/>
    <xdr:sp macro="" textlink="">
      <xdr:nvSpPr>
        <xdr:cNvPr id="523" name="災害復旧事業費該当値テキスト"/>
        <xdr:cNvSpPr txBox="1"/>
      </xdr:nvSpPr>
      <xdr:spPr>
        <a:xfrm>
          <a:off x="16370300" y="6290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7,211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47227</xdr:rowOff>
    </xdr:from>
    <xdr:to>
      <xdr:col>22</xdr:col>
      <xdr:colOff>415925</xdr:colOff>
      <xdr:row>38</xdr:row>
      <xdr:rowOff>148827</xdr:rowOff>
    </xdr:to>
    <xdr:sp macro="" textlink="">
      <xdr:nvSpPr>
        <xdr:cNvPr id="524" name="円/楕円 523"/>
        <xdr:cNvSpPr/>
      </xdr:nvSpPr>
      <xdr:spPr>
        <a:xfrm>
          <a:off x="15430500" y="656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139954</xdr:rowOff>
    </xdr:from>
    <xdr:ext cx="469744" cy="259045"/>
    <xdr:sp macro="" textlink="">
      <xdr:nvSpPr>
        <xdr:cNvPr id="525" name="テキスト ボックス 524"/>
        <xdr:cNvSpPr txBox="1"/>
      </xdr:nvSpPr>
      <xdr:spPr>
        <a:xfrm>
          <a:off x="15246427" y="665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73858</xdr:rowOff>
    </xdr:from>
    <xdr:to>
      <xdr:col>21</xdr:col>
      <xdr:colOff>212725</xdr:colOff>
      <xdr:row>39</xdr:row>
      <xdr:rowOff>4008</xdr:rowOff>
    </xdr:to>
    <xdr:sp macro="" textlink="">
      <xdr:nvSpPr>
        <xdr:cNvPr id="526" name="円/楕円 525"/>
        <xdr:cNvSpPr/>
      </xdr:nvSpPr>
      <xdr:spPr>
        <a:xfrm>
          <a:off x="14541500" y="658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166585</xdr:rowOff>
    </xdr:from>
    <xdr:ext cx="378565" cy="259045"/>
    <xdr:sp macro="" textlink="">
      <xdr:nvSpPr>
        <xdr:cNvPr id="527" name="テキスト ボックス 526"/>
        <xdr:cNvSpPr txBox="1"/>
      </xdr:nvSpPr>
      <xdr:spPr>
        <a:xfrm>
          <a:off x="14403017" y="6681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88534</xdr:rowOff>
    </xdr:from>
    <xdr:to>
      <xdr:col>20</xdr:col>
      <xdr:colOff>9525</xdr:colOff>
      <xdr:row>39</xdr:row>
      <xdr:rowOff>18684</xdr:rowOff>
    </xdr:to>
    <xdr:sp macro="" textlink="">
      <xdr:nvSpPr>
        <xdr:cNvPr id="528" name="円/楕円 527"/>
        <xdr:cNvSpPr/>
      </xdr:nvSpPr>
      <xdr:spPr>
        <a:xfrm>
          <a:off x="13652500" y="660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9811</xdr:rowOff>
    </xdr:from>
    <xdr:ext cx="313932" cy="259045"/>
    <xdr:sp macro="" textlink="">
      <xdr:nvSpPr>
        <xdr:cNvPr id="529" name="テキスト ボックス 528"/>
        <xdr:cNvSpPr txBox="1"/>
      </xdr:nvSpPr>
      <xdr:spPr>
        <a:xfrm>
          <a:off x="13546333" y="66963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70132</xdr:rowOff>
    </xdr:from>
    <xdr:to>
      <xdr:col>18</xdr:col>
      <xdr:colOff>492125</xdr:colOff>
      <xdr:row>39</xdr:row>
      <xdr:rowOff>282</xdr:rowOff>
    </xdr:to>
    <xdr:sp macro="" textlink="">
      <xdr:nvSpPr>
        <xdr:cNvPr id="530" name="円/楕円 529"/>
        <xdr:cNvSpPr/>
      </xdr:nvSpPr>
      <xdr:spPr>
        <a:xfrm>
          <a:off x="12763500" y="658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162859</xdr:rowOff>
    </xdr:from>
    <xdr:ext cx="378565" cy="259045"/>
    <xdr:sp macro="" textlink="">
      <xdr:nvSpPr>
        <xdr:cNvPr id="531" name="テキスト ボックス 530"/>
        <xdr:cNvSpPr txBox="1"/>
      </xdr:nvSpPr>
      <xdr:spPr>
        <a:xfrm>
          <a:off x="12625017" y="6677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3" name="テキスト ボックス 54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5" name="テキスト ボックス 54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フローチャート :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6" name="フローチャート :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7" name="テキスト ボックス 55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9" name="フローチャート :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0" name="テキスト ボックス 55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2" name="フローチャート :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3" name="テキスト ボックス 56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フローチャート :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5" name="テキスト ボックス 56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1" name="円/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3" name="円/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4" name="テキスト ボックス 57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5" name="円/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6" name="テキスト ボックス 57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7" name="円/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8" name="テキスト ボックス 57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9" name="円/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0" name="テキスト ボックス 57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2" name="正方形/長方形 58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3" name="正方形/長方形 58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4" name="正方形/長方形 58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5" name="正方形/長方形 58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6" name="正方形/長方形 58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7" name="正方形/長方形 58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1" name="直線コネクタ 59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2" name="テキスト ボックス 59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3" name="直線コネクタ 59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4" name="テキスト ボックス 59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5" name="直線コネクタ 59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6" name="テキスト ボックス 59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7" name="直線コネクタ 59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8" name="テキスト ボックス 59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9" name="直線コネクタ 59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0" name="テキスト ボックス 59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10046</xdr:rowOff>
    </xdr:from>
    <xdr:to>
      <xdr:col>23</xdr:col>
      <xdr:colOff>516889</xdr:colOff>
      <xdr:row>77</xdr:row>
      <xdr:rowOff>170687</xdr:rowOff>
    </xdr:to>
    <xdr:cxnSp macro="">
      <xdr:nvCxnSpPr>
        <xdr:cNvPr id="604" name="直線コネクタ 603"/>
        <xdr:cNvCxnSpPr/>
      </xdr:nvCxnSpPr>
      <xdr:spPr>
        <a:xfrm flipV="1">
          <a:off x="16317595" y="12011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3064</xdr:rowOff>
    </xdr:from>
    <xdr:ext cx="534377" cy="259045"/>
    <xdr:sp macro="" textlink="">
      <xdr:nvSpPr>
        <xdr:cNvPr id="605" name="公債費最小値テキスト"/>
        <xdr:cNvSpPr txBox="1"/>
      </xdr:nvSpPr>
      <xdr:spPr>
        <a:xfrm>
          <a:off x="16370300"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77</xdr:row>
      <xdr:rowOff>170687</xdr:rowOff>
    </xdr:from>
    <xdr:to>
      <xdr:col>23</xdr:col>
      <xdr:colOff>606425</xdr:colOff>
      <xdr:row>77</xdr:row>
      <xdr:rowOff>170687</xdr:rowOff>
    </xdr:to>
    <xdr:cxnSp macro="">
      <xdr:nvCxnSpPr>
        <xdr:cNvPr id="606" name="直線コネクタ 605"/>
        <xdr:cNvCxnSpPr/>
      </xdr:nvCxnSpPr>
      <xdr:spPr>
        <a:xfrm>
          <a:off x="16230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128173</xdr:rowOff>
    </xdr:from>
    <xdr:ext cx="599010" cy="259045"/>
    <xdr:sp macro="" textlink="">
      <xdr:nvSpPr>
        <xdr:cNvPr id="607" name="公債費最大値テキスト"/>
        <xdr:cNvSpPr txBox="1"/>
      </xdr:nvSpPr>
      <xdr:spPr>
        <a:xfrm>
          <a:off x="16370300" y="1178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70</xdr:row>
      <xdr:rowOff>10046</xdr:rowOff>
    </xdr:from>
    <xdr:to>
      <xdr:col>23</xdr:col>
      <xdr:colOff>606425</xdr:colOff>
      <xdr:row>70</xdr:row>
      <xdr:rowOff>10046</xdr:rowOff>
    </xdr:to>
    <xdr:cxnSp macro="">
      <xdr:nvCxnSpPr>
        <xdr:cNvPr id="608" name="直線コネクタ 607"/>
        <xdr:cNvCxnSpPr/>
      </xdr:nvCxnSpPr>
      <xdr:spPr>
        <a:xfrm>
          <a:off x="16230600" y="12011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102984</xdr:rowOff>
    </xdr:from>
    <xdr:to>
      <xdr:col>23</xdr:col>
      <xdr:colOff>517525</xdr:colOff>
      <xdr:row>75</xdr:row>
      <xdr:rowOff>108712</xdr:rowOff>
    </xdr:to>
    <xdr:cxnSp macro="">
      <xdr:nvCxnSpPr>
        <xdr:cNvPr id="609" name="直線コネクタ 608"/>
        <xdr:cNvCxnSpPr/>
      </xdr:nvCxnSpPr>
      <xdr:spPr>
        <a:xfrm>
          <a:off x="15481300" y="12961734"/>
          <a:ext cx="838200" cy="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170311</xdr:rowOff>
    </xdr:from>
    <xdr:ext cx="534377" cy="259045"/>
    <xdr:sp macro="" textlink="">
      <xdr:nvSpPr>
        <xdr:cNvPr id="610" name="公債費平均値テキスト"/>
        <xdr:cNvSpPr txBox="1"/>
      </xdr:nvSpPr>
      <xdr:spPr>
        <a:xfrm>
          <a:off x="16370300" y="12686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147434</xdr:rowOff>
    </xdr:from>
    <xdr:to>
      <xdr:col>23</xdr:col>
      <xdr:colOff>568325</xdr:colOff>
      <xdr:row>75</xdr:row>
      <xdr:rowOff>77584</xdr:rowOff>
    </xdr:to>
    <xdr:sp macro="" textlink="">
      <xdr:nvSpPr>
        <xdr:cNvPr id="611" name="フローチャート : 判断 610"/>
        <xdr:cNvSpPr/>
      </xdr:nvSpPr>
      <xdr:spPr>
        <a:xfrm>
          <a:off x="162687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88608</xdr:rowOff>
    </xdr:from>
    <xdr:to>
      <xdr:col>22</xdr:col>
      <xdr:colOff>365125</xdr:colOff>
      <xdr:row>75</xdr:row>
      <xdr:rowOff>102984</xdr:rowOff>
    </xdr:to>
    <xdr:cxnSp macro="">
      <xdr:nvCxnSpPr>
        <xdr:cNvPr id="612" name="直線コネクタ 611"/>
        <xdr:cNvCxnSpPr/>
      </xdr:nvCxnSpPr>
      <xdr:spPr>
        <a:xfrm>
          <a:off x="14592300" y="12947358"/>
          <a:ext cx="889000" cy="1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14377</xdr:rowOff>
    </xdr:from>
    <xdr:to>
      <xdr:col>22</xdr:col>
      <xdr:colOff>415925</xdr:colOff>
      <xdr:row>75</xdr:row>
      <xdr:rowOff>115977</xdr:rowOff>
    </xdr:to>
    <xdr:sp macro="" textlink="">
      <xdr:nvSpPr>
        <xdr:cNvPr id="613" name="フローチャート : 判断 612"/>
        <xdr:cNvSpPr/>
      </xdr:nvSpPr>
      <xdr:spPr>
        <a:xfrm>
          <a:off x="15430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132504</xdr:rowOff>
    </xdr:from>
    <xdr:ext cx="534377" cy="259045"/>
    <xdr:sp macro="" textlink="">
      <xdr:nvSpPr>
        <xdr:cNvPr id="614" name="テキスト ボックス 613"/>
        <xdr:cNvSpPr txBox="1"/>
      </xdr:nvSpPr>
      <xdr:spPr>
        <a:xfrm>
          <a:off x="15214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42278</xdr:rowOff>
    </xdr:from>
    <xdr:to>
      <xdr:col>21</xdr:col>
      <xdr:colOff>161925</xdr:colOff>
      <xdr:row>75</xdr:row>
      <xdr:rowOff>88608</xdr:rowOff>
    </xdr:to>
    <xdr:cxnSp macro="">
      <xdr:nvCxnSpPr>
        <xdr:cNvPr id="615" name="直線コネクタ 614"/>
        <xdr:cNvCxnSpPr/>
      </xdr:nvCxnSpPr>
      <xdr:spPr>
        <a:xfrm>
          <a:off x="13703300" y="12901028"/>
          <a:ext cx="889000" cy="4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108115</xdr:rowOff>
    </xdr:from>
    <xdr:to>
      <xdr:col>21</xdr:col>
      <xdr:colOff>212725</xdr:colOff>
      <xdr:row>76</xdr:row>
      <xdr:rowOff>38264</xdr:rowOff>
    </xdr:to>
    <xdr:sp macro="" textlink="">
      <xdr:nvSpPr>
        <xdr:cNvPr id="616" name="フローチャート : 判断 615"/>
        <xdr:cNvSpPr/>
      </xdr:nvSpPr>
      <xdr:spPr>
        <a:xfrm>
          <a:off x="14541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29391</xdr:rowOff>
    </xdr:from>
    <xdr:ext cx="534377" cy="259045"/>
    <xdr:sp macro="" textlink="">
      <xdr:nvSpPr>
        <xdr:cNvPr id="617" name="テキスト ボックス 616"/>
        <xdr:cNvSpPr txBox="1"/>
      </xdr:nvSpPr>
      <xdr:spPr>
        <a:xfrm>
          <a:off x="14325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42278</xdr:rowOff>
    </xdr:from>
    <xdr:to>
      <xdr:col>19</xdr:col>
      <xdr:colOff>644525</xdr:colOff>
      <xdr:row>75</xdr:row>
      <xdr:rowOff>106591</xdr:rowOff>
    </xdr:to>
    <xdr:cxnSp macro="">
      <xdr:nvCxnSpPr>
        <xdr:cNvPr id="618" name="直線コネクタ 617"/>
        <xdr:cNvCxnSpPr/>
      </xdr:nvCxnSpPr>
      <xdr:spPr>
        <a:xfrm flipV="1">
          <a:off x="12814300" y="12901028"/>
          <a:ext cx="889000" cy="6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110160</xdr:rowOff>
    </xdr:from>
    <xdr:to>
      <xdr:col>20</xdr:col>
      <xdr:colOff>9525</xdr:colOff>
      <xdr:row>76</xdr:row>
      <xdr:rowOff>40311</xdr:rowOff>
    </xdr:to>
    <xdr:sp macro="" textlink="">
      <xdr:nvSpPr>
        <xdr:cNvPr id="619" name="フローチャート : 判断 618"/>
        <xdr:cNvSpPr/>
      </xdr:nvSpPr>
      <xdr:spPr>
        <a:xfrm>
          <a:off x="13652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31436</xdr:rowOff>
    </xdr:from>
    <xdr:ext cx="534377" cy="259045"/>
    <xdr:sp macro="" textlink="">
      <xdr:nvSpPr>
        <xdr:cNvPr id="620" name="テキスト ボックス 619"/>
        <xdr:cNvSpPr txBox="1"/>
      </xdr:nvSpPr>
      <xdr:spPr>
        <a:xfrm>
          <a:off x="13436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108344</xdr:rowOff>
    </xdr:from>
    <xdr:to>
      <xdr:col>18</xdr:col>
      <xdr:colOff>492125</xdr:colOff>
      <xdr:row>76</xdr:row>
      <xdr:rowOff>38494</xdr:rowOff>
    </xdr:to>
    <xdr:sp macro="" textlink="">
      <xdr:nvSpPr>
        <xdr:cNvPr id="621" name="フローチャート : 判断 620"/>
        <xdr:cNvSpPr/>
      </xdr:nvSpPr>
      <xdr:spPr>
        <a:xfrm>
          <a:off x="12763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29621</xdr:rowOff>
    </xdr:from>
    <xdr:ext cx="534377" cy="259045"/>
    <xdr:sp macro="" textlink="">
      <xdr:nvSpPr>
        <xdr:cNvPr id="622" name="テキスト ボックス 621"/>
        <xdr:cNvSpPr txBox="1"/>
      </xdr:nvSpPr>
      <xdr:spPr>
        <a:xfrm>
          <a:off x="12547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57912</xdr:rowOff>
    </xdr:from>
    <xdr:to>
      <xdr:col>23</xdr:col>
      <xdr:colOff>568325</xdr:colOff>
      <xdr:row>75</xdr:row>
      <xdr:rowOff>159513</xdr:rowOff>
    </xdr:to>
    <xdr:sp macro="" textlink="">
      <xdr:nvSpPr>
        <xdr:cNvPr id="628" name="円/楕円 627"/>
        <xdr:cNvSpPr/>
      </xdr:nvSpPr>
      <xdr:spPr>
        <a:xfrm>
          <a:off x="16268700" y="129166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36339</xdr:rowOff>
    </xdr:from>
    <xdr:ext cx="534377" cy="259045"/>
    <xdr:sp macro="" textlink="">
      <xdr:nvSpPr>
        <xdr:cNvPr id="629" name="公債費該当値テキスト"/>
        <xdr:cNvSpPr txBox="1"/>
      </xdr:nvSpPr>
      <xdr:spPr>
        <a:xfrm>
          <a:off x="16370300" y="1289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48,940</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52184</xdr:rowOff>
    </xdr:from>
    <xdr:to>
      <xdr:col>22</xdr:col>
      <xdr:colOff>415925</xdr:colOff>
      <xdr:row>75</xdr:row>
      <xdr:rowOff>153784</xdr:rowOff>
    </xdr:to>
    <xdr:sp macro="" textlink="">
      <xdr:nvSpPr>
        <xdr:cNvPr id="630" name="円/楕円 629"/>
        <xdr:cNvSpPr/>
      </xdr:nvSpPr>
      <xdr:spPr>
        <a:xfrm>
          <a:off x="15430500" y="1291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144911</xdr:rowOff>
    </xdr:from>
    <xdr:ext cx="534377" cy="259045"/>
    <xdr:sp macro="" textlink="">
      <xdr:nvSpPr>
        <xdr:cNvPr id="631" name="テキスト ボックス 630"/>
        <xdr:cNvSpPr txBox="1"/>
      </xdr:nvSpPr>
      <xdr:spPr>
        <a:xfrm>
          <a:off x="15214111" y="1300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49,391</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37808</xdr:rowOff>
    </xdr:from>
    <xdr:to>
      <xdr:col>21</xdr:col>
      <xdr:colOff>212725</xdr:colOff>
      <xdr:row>75</xdr:row>
      <xdr:rowOff>139408</xdr:rowOff>
    </xdr:to>
    <xdr:sp macro="" textlink="">
      <xdr:nvSpPr>
        <xdr:cNvPr id="632" name="円/楕円 631"/>
        <xdr:cNvSpPr/>
      </xdr:nvSpPr>
      <xdr:spPr>
        <a:xfrm>
          <a:off x="14541500" y="1289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155935</xdr:rowOff>
    </xdr:from>
    <xdr:ext cx="534377" cy="259045"/>
    <xdr:sp macro="" textlink="">
      <xdr:nvSpPr>
        <xdr:cNvPr id="633" name="テキスト ボックス 632"/>
        <xdr:cNvSpPr txBox="1"/>
      </xdr:nvSpPr>
      <xdr:spPr>
        <a:xfrm>
          <a:off x="14325111" y="1267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50,523</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162928</xdr:rowOff>
    </xdr:from>
    <xdr:to>
      <xdr:col>20</xdr:col>
      <xdr:colOff>9525</xdr:colOff>
      <xdr:row>75</xdr:row>
      <xdr:rowOff>93078</xdr:rowOff>
    </xdr:to>
    <xdr:sp macro="" textlink="">
      <xdr:nvSpPr>
        <xdr:cNvPr id="634" name="円/楕円 633"/>
        <xdr:cNvSpPr/>
      </xdr:nvSpPr>
      <xdr:spPr>
        <a:xfrm>
          <a:off x="13652500" y="128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109605</xdr:rowOff>
    </xdr:from>
    <xdr:ext cx="534377" cy="259045"/>
    <xdr:sp macro="" textlink="">
      <xdr:nvSpPr>
        <xdr:cNvPr id="635" name="テキスト ボックス 634"/>
        <xdr:cNvSpPr txBox="1"/>
      </xdr:nvSpPr>
      <xdr:spPr>
        <a:xfrm>
          <a:off x="13436111" y="1262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54,171</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55791</xdr:rowOff>
    </xdr:from>
    <xdr:to>
      <xdr:col>18</xdr:col>
      <xdr:colOff>492125</xdr:colOff>
      <xdr:row>75</xdr:row>
      <xdr:rowOff>157392</xdr:rowOff>
    </xdr:to>
    <xdr:sp macro="" textlink="">
      <xdr:nvSpPr>
        <xdr:cNvPr id="636" name="円/楕円 635"/>
        <xdr:cNvSpPr/>
      </xdr:nvSpPr>
      <xdr:spPr>
        <a:xfrm>
          <a:off x="12763500" y="129145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2468</xdr:rowOff>
    </xdr:from>
    <xdr:ext cx="534377" cy="259045"/>
    <xdr:sp macro="" textlink="">
      <xdr:nvSpPr>
        <xdr:cNvPr id="637" name="テキスト ボックス 636"/>
        <xdr:cNvSpPr txBox="1"/>
      </xdr:nvSpPr>
      <xdr:spPr>
        <a:xfrm>
          <a:off x="12547111" y="1268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49,107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1" name="テキスト ボックス 65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3" name="テキスト ボックス 65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5" name="テキスト ボックス 65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101473</xdr:rowOff>
    </xdr:from>
    <xdr:to>
      <xdr:col>23</xdr:col>
      <xdr:colOff>516889</xdr:colOff>
      <xdr:row>99</xdr:row>
      <xdr:rowOff>41948</xdr:rowOff>
    </xdr:to>
    <xdr:cxnSp macro="">
      <xdr:nvCxnSpPr>
        <xdr:cNvPr id="661" name="直線コネクタ 660"/>
        <xdr:cNvCxnSpPr/>
      </xdr:nvCxnSpPr>
      <xdr:spPr>
        <a:xfrm flipV="1">
          <a:off x="16317595" y="15531973"/>
          <a:ext cx="1269" cy="148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45775</xdr:rowOff>
    </xdr:from>
    <xdr:ext cx="378565" cy="259045"/>
    <xdr:sp macro="" textlink="">
      <xdr:nvSpPr>
        <xdr:cNvPr id="662" name="積立金最小値テキスト"/>
        <xdr:cNvSpPr txBox="1"/>
      </xdr:nvSpPr>
      <xdr:spPr>
        <a:xfrm>
          <a:off x="16370300" y="17019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428625</xdr:colOff>
      <xdr:row>99</xdr:row>
      <xdr:rowOff>41948</xdr:rowOff>
    </xdr:from>
    <xdr:to>
      <xdr:col>23</xdr:col>
      <xdr:colOff>606425</xdr:colOff>
      <xdr:row>99</xdr:row>
      <xdr:rowOff>41948</xdr:rowOff>
    </xdr:to>
    <xdr:cxnSp macro="">
      <xdr:nvCxnSpPr>
        <xdr:cNvPr id="663" name="直線コネクタ 662"/>
        <xdr:cNvCxnSpPr/>
      </xdr:nvCxnSpPr>
      <xdr:spPr>
        <a:xfrm>
          <a:off x="16230600" y="1701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48150</xdr:rowOff>
    </xdr:from>
    <xdr:ext cx="599010" cy="259045"/>
    <xdr:sp macro="" textlink="">
      <xdr:nvSpPr>
        <xdr:cNvPr id="664" name="積立金最大値テキスト"/>
        <xdr:cNvSpPr txBox="1"/>
      </xdr:nvSpPr>
      <xdr:spPr>
        <a:xfrm>
          <a:off x="16370300" y="1530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117,010</a:t>
          </a:r>
          <a:endParaRPr kumimoji="1" lang="ja-JP" altLang="en-US" sz="1000" b="1">
            <a:latin typeface="ＭＳ Ｐゴシック"/>
          </a:endParaRPr>
        </a:p>
      </xdr:txBody>
    </xdr:sp>
    <xdr:clientData/>
  </xdr:oneCellAnchor>
  <xdr:twoCellAnchor>
    <xdr:from>
      <xdr:col>23</xdr:col>
      <xdr:colOff>428625</xdr:colOff>
      <xdr:row>90</xdr:row>
      <xdr:rowOff>101473</xdr:rowOff>
    </xdr:from>
    <xdr:to>
      <xdr:col>23</xdr:col>
      <xdr:colOff>606425</xdr:colOff>
      <xdr:row>90</xdr:row>
      <xdr:rowOff>101473</xdr:rowOff>
    </xdr:to>
    <xdr:cxnSp macro="">
      <xdr:nvCxnSpPr>
        <xdr:cNvPr id="665" name="直線コネクタ 664"/>
        <xdr:cNvCxnSpPr/>
      </xdr:nvCxnSpPr>
      <xdr:spPr>
        <a:xfrm>
          <a:off x="16230600" y="1553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97129</xdr:rowOff>
    </xdr:from>
    <xdr:to>
      <xdr:col>23</xdr:col>
      <xdr:colOff>517525</xdr:colOff>
      <xdr:row>98</xdr:row>
      <xdr:rowOff>105372</xdr:rowOff>
    </xdr:to>
    <xdr:cxnSp macro="">
      <xdr:nvCxnSpPr>
        <xdr:cNvPr id="666" name="直線コネクタ 665"/>
        <xdr:cNvCxnSpPr/>
      </xdr:nvCxnSpPr>
      <xdr:spPr>
        <a:xfrm flipV="1">
          <a:off x="15481300" y="16899229"/>
          <a:ext cx="838200" cy="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165219</xdr:rowOff>
    </xdr:from>
    <xdr:ext cx="534377" cy="259045"/>
    <xdr:sp macro="" textlink="">
      <xdr:nvSpPr>
        <xdr:cNvPr id="667" name="積立金平均値テキスト"/>
        <xdr:cNvSpPr txBox="1"/>
      </xdr:nvSpPr>
      <xdr:spPr>
        <a:xfrm>
          <a:off x="16370300" y="16624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142342</xdr:rowOff>
    </xdr:from>
    <xdr:to>
      <xdr:col>23</xdr:col>
      <xdr:colOff>568325</xdr:colOff>
      <xdr:row>98</xdr:row>
      <xdr:rowOff>72492</xdr:rowOff>
    </xdr:to>
    <xdr:sp macro="" textlink="">
      <xdr:nvSpPr>
        <xdr:cNvPr id="668" name="フローチャート : 判断 667"/>
        <xdr:cNvSpPr/>
      </xdr:nvSpPr>
      <xdr:spPr>
        <a:xfrm>
          <a:off x="16268700" y="167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41796</xdr:rowOff>
    </xdr:from>
    <xdr:to>
      <xdr:col>22</xdr:col>
      <xdr:colOff>365125</xdr:colOff>
      <xdr:row>98</xdr:row>
      <xdr:rowOff>105372</xdr:rowOff>
    </xdr:to>
    <xdr:cxnSp macro="">
      <xdr:nvCxnSpPr>
        <xdr:cNvPr id="669" name="直線コネクタ 668"/>
        <xdr:cNvCxnSpPr/>
      </xdr:nvCxnSpPr>
      <xdr:spPr>
        <a:xfrm>
          <a:off x="14592300" y="16843896"/>
          <a:ext cx="889000" cy="6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50851</xdr:rowOff>
    </xdr:from>
    <xdr:to>
      <xdr:col>22</xdr:col>
      <xdr:colOff>415925</xdr:colOff>
      <xdr:row>97</xdr:row>
      <xdr:rowOff>152451</xdr:rowOff>
    </xdr:to>
    <xdr:sp macro="" textlink="">
      <xdr:nvSpPr>
        <xdr:cNvPr id="670" name="フローチャート : 判断 669"/>
        <xdr:cNvSpPr/>
      </xdr:nvSpPr>
      <xdr:spPr>
        <a:xfrm>
          <a:off x="15430500" y="166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168978</xdr:rowOff>
    </xdr:from>
    <xdr:ext cx="534377" cy="259045"/>
    <xdr:sp macro="" textlink="">
      <xdr:nvSpPr>
        <xdr:cNvPr id="671" name="テキスト ボックス 670"/>
        <xdr:cNvSpPr txBox="1"/>
      </xdr:nvSpPr>
      <xdr:spPr>
        <a:xfrm>
          <a:off x="15214111" y="1645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167551</xdr:rowOff>
    </xdr:from>
    <xdr:to>
      <xdr:col>21</xdr:col>
      <xdr:colOff>161925</xdr:colOff>
      <xdr:row>98</xdr:row>
      <xdr:rowOff>41796</xdr:rowOff>
    </xdr:to>
    <xdr:cxnSp macro="">
      <xdr:nvCxnSpPr>
        <xdr:cNvPr id="672" name="直線コネクタ 671"/>
        <xdr:cNvCxnSpPr/>
      </xdr:nvCxnSpPr>
      <xdr:spPr>
        <a:xfrm>
          <a:off x="13703300" y="16798201"/>
          <a:ext cx="889000" cy="4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117106</xdr:rowOff>
    </xdr:from>
    <xdr:to>
      <xdr:col>21</xdr:col>
      <xdr:colOff>212725</xdr:colOff>
      <xdr:row>98</xdr:row>
      <xdr:rowOff>47256</xdr:rowOff>
    </xdr:to>
    <xdr:sp macro="" textlink="">
      <xdr:nvSpPr>
        <xdr:cNvPr id="673" name="フローチャート : 判断 672"/>
        <xdr:cNvSpPr/>
      </xdr:nvSpPr>
      <xdr:spPr>
        <a:xfrm>
          <a:off x="14541500" y="167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63783</xdr:rowOff>
    </xdr:from>
    <xdr:ext cx="534377" cy="259045"/>
    <xdr:sp macro="" textlink="">
      <xdr:nvSpPr>
        <xdr:cNvPr id="674" name="テキスト ボックス 673"/>
        <xdr:cNvSpPr txBox="1"/>
      </xdr:nvSpPr>
      <xdr:spPr>
        <a:xfrm>
          <a:off x="14325111" y="165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147396</xdr:rowOff>
    </xdr:from>
    <xdr:to>
      <xdr:col>19</xdr:col>
      <xdr:colOff>644525</xdr:colOff>
      <xdr:row>97</xdr:row>
      <xdr:rowOff>167551</xdr:rowOff>
    </xdr:to>
    <xdr:cxnSp macro="">
      <xdr:nvCxnSpPr>
        <xdr:cNvPr id="675" name="直線コネクタ 674"/>
        <xdr:cNvCxnSpPr/>
      </xdr:nvCxnSpPr>
      <xdr:spPr>
        <a:xfrm>
          <a:off x="12814300" y="16778046"/>
          <a:ext cx="889000" cy="2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84544</xdr:rowOff>
    </xdr:from>
    <xdr:to>
      <xdr:col>20</xdr:col>
      <xdr:colOff>9525</xdr:colOff>
      <xdr:row>98</xdr:row>
      <xdr:rowOff>14694</xdr:rowOff>
    </xdr:to>
    <xdr:sp macro="" textlink="">
      <xdr:nvSpPr>
        <xdr:cNvPr id="676" name="フローチャート : 判断 675"/>
        <xdr:cNvSpPr/>
      </xdr:nvSpPr>
      <xdr:spPr>
        <a:xfrm>
          <a:off x="13652500" y="1671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31221</xdr:rowOff>
    </xdr:from>
    <xdr:ext cx="534377" cy="259045"/>
    <xdr:sp macro="" textlink="">
      <xdr:nvSpPr>
        <xdr:cNvPr id="677" name="テキスト ボックス 676"/>
        <xdr:cNvSpPr txBox="1"/>
      </xdr:nvSpPr>
      <xdr:spPr>
        <a:xfrm>
          <a:off x="13436111" y="1649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167984</xdr:rowOff>
    </xdr:from>
    <xdr:to>
      <xdr:col>18</xdr:col>
      <xdr:colOff>492125</xdr:colOff>
      <xdr:row>97</xdr:row>
      <xdr:rowOff>98134</xdr:rowOff>
    </xdr:to>
    <xdr:sp macro="" textlink="">
      <xdr:nvSpPr>
        <xdr:cNvPr id="678" name="フローチャート : 判断 677"/>
        <xdr:cNvSpPr/>
      </xdr:nvSpPr>
      <xdr:spPr>
        <a:xfrm>
          <a:off x="12763500" y="1662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114661</xdr:rowOff>
    </xdr:from>
    <xdr:ext cx="534377" cy="259045"/>
    <xdr:sp macro="" textlink="">
      <xdr:nvSpPr>
        <xdr:cNvPr id="679" name="テキスト ボックス 678"/>
        <xdr:cNvSpPr txBox="1"/>
      </xdr:nvSpPr>
      <xdr:spPr>
        <a:xfrm>
          <a:off x="12547111" y="1640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46329</xdr:rowOff>
    </xdr:from>
    <xdr:to>
      <xdr:col>23</xdr:col>
      <xdr:colOff>568325</xdr:colOff>
      <xdr:row>98</xdr:row>
      <xdr:rowOff>147929</xdr:rowOff>
    </xdr:to>
    <xdr:sp macro="" textlink="">
      <xdr:nvSpPr>
        <xdr:cNvPr id="685" name="円/楕円 684"/>
        <xdr:cNvSpPr/>
      </xdr:nvSpPr>
      <xdr:spPr>
        <a:xfrm>
          <a:off x="16268700" y="1684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132706</xdr:rowOff>
    </xdr:from>
    <xdr:ext cx="469744" cy="259045"/>
    <xdr:sp macro="" textlink="">
      <xdr:nvSpPr>
        <xdr:cNvPr id="686" name="積立金該当値テキスト"/>
        <xdr:cNvSpPr txBox="1"/>
      </xdr:nvSpPr>
      <xdr:spPr>
        <a:xfrm>
          <a:off x="16370300" y="16763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9,352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54572</xdr:rowOff>
    </xdr:from>
    <xdr:to>
      <xdr:col>22</xdr:col>
      <xdr:colOff>415925</xdr:colOff>
      <xdr:row>98</xdr:row>
      <xdr:rowOff>156172</xdr:rowOff>
    </xdr:to>
    <xdr:sp macro="" textlink="">
      <xdr:nvSpPr>
        <xdr:cNvPr id="687" name="円/楕円 686"/>
        <xdr:cNvSpPr/>
      </xdr:nvSpPr>
      <xdr:spPr>
        <a:xfrm>
          <a:off x="15430500" y="1685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147299</xdr:rowOff>
    </xdr:from>
    <xdr:ext cx="469744" cy="259045"/>
    <xdr:sp macro="" textlink="">
      <xdr:nvSpPr>
        <xdr:cNvPr id="688" name="テキスト ボックス 687"/>
        <xdr:cNvSpPr txBox="1"/>
      </xdr:nvSpPr>
      <xdr:spPr>
        <a:xfrm>
          <a:off x="15246427" y="1694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162446</xdr:rowOff>
    </xdr:from>
    <xdr:to>
      <xdr:col>21</xdr:col>
      <xdr:colOff>212725</xdr:colOff>
      <xdr:row>98</xdr:row>
      <xdr:rowOff>92596</xdr:rowOff>
    </xdr:to>
    <xdr:sp macro="" textlink="">
      <xdr:nvSpPr>
        <xdr:cNvPr id="689" name="円/楕円 688"/>
        <xdr:cNvSpPr/>
      </xdr:nvSpPr>
      <xdr:spPr>
        <a:xfrm>
          <a:off x="14541500" y="1679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83723</xdr:rowOff>
    </xdr:from>
    <xdr:ext cx="534377" cy="259045"/>
    <xdr:sp macro="" textlink="">
      <xdr:nvSpPr>
        <xdr:cNvPr id="690" name="テキスト ボックス 689"/>
        <xdr:cNvSpPr txBox="1"/>
      </xdr:nvSpPr>
      <xdr:spPr>
        <a:xfrm>
          <a:off x="14325111" y="1688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13,709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116751</xdr:rowOff>
    </xdr:from>
    <xdr:to>
      <xdr:col>20</xdr:col>
      <xdr:colOff>9525</xdr:colOff>
      <xdr:row>98</xdr:row>
      <xdr:rowOff>46901</xdr:rowOff>
    </xdr:to>
    <xdr:sp macro="" textlink="">
      <xdr:nvSpPr>
        <xdr:cNvPr id="691" name="円/楕円 690"/>
        <xdr:cNvSpPr/>
      </xdr:nvSpPr>
      <xdr:spPr>
        <a:xfrm>
          <a:off x="13652500" y="1674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38028</xdr:rowOff>
    </xdr:from>
    <xdr:ext cx="534377" cy="259045"/>
    <xdr:sp macro="" textlink="">
      <xdr:nvSpPr>
        <xdr:cNvPr id="692" name="テキスト ボックス 691"/>
        <xdr:cNvSpPr txBox="1"/>
      </xdr:nvSpPr>
      <xdr:spPr>
        <a:xfrm>
          <a:off x="13436111" y="1684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17,307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96596</xdr:rowOff>
    </xdr:from>
    <xdr:to>
      <xdr:col>18</xdr:col>
      <xdr:colOff>492125</xdr:colOff>
      <xdr:row>98</xdr:row>
      <xdr:rowOff>26746</xdr:rowOff>
    </xdr:to>
    <xdr:sp macro="" textlink="">
      <xdr:nvSpPr>
        <xdr:cNvPr id="693" name="円/楕円 692"/>
        <xdr:cNvSpPr/>
      </xdr:nvSpPr>
      <xdr:spPr>
        <a:xfrm>
          <a:off x="12763500" y="1672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17873</xdr:rowOff>
    </xdr:from>
    <xdr:ext cx="534377" cy="259045"/>
    <xdr:sp macro="" textlink="">
      <xdr:nvSpPr>
        <xdr:cNvPr id="694" name="テキスト ボックス 693"/>
        <xdr:cNvSpPr txBox="1"/>
      </xdr:nvSpPr>
      <xdr:spPr>
        <a:xfrm>
          <a:off x="12547111" y="1681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18,894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5" name="直線コネクタ 70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6" name="テキスト ボックス 70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7" name="直線コネクタ 70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8" name="テキスト ボックス 70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9" name="直線コネクタ 70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0" name="テキスト ボックス 70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1" name="直線コネクタ 71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2" name="テキスト ボックス 71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3" name="直線コネクタ 71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4" name="テキスト ボックス 71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6" name="テキスト ボックス 71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117221</xdr:rowOff>
    </xdr:from>
    <xdr:to>
      <xdr:col>32</xdr:col>
      <xdr:colOff>186689</xdr:colOff>
      <xdr:row>39</xdr:row>
      <xdr:rowOff>44450</xdr:rowOff>
    </xdr:to>
    <xdr:cxnSp macro="">
      <xdr:nvCxnSpPr>
        <xdr:cNvPr id="718" name="直線コネクタ 717"/>
        <xdr:cNvCxnSpPr/>
      </xdr:nvCxnSpPr>
      <xdr:spPr>
        <a:xfrm flipV="1">
          <a:off x="22159595" y="5260721"/>
          <a:ext cx="1269" cy="1470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0" name="直線コネクタ 71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63898</xdr:rowOff>
    </xdr:from>
    <xdr:ext cx="534377" cy="259045"/>
    <xdr:sp macro="" textlink="">
      <xdr:nvSpPr>
        <xdr:cNvPr id="721" name="投資及び出資金最大値テキスト"/>
        <xdr:cNvSpPr txBox="1"/>
      </xdr:nvSpPr>
      <xdr:spPr>
        <a:xfrm>
          <a:off x="22212300" y="50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11,577</a:t>
          </a:r>
          <a:endParaRPr kumimoji="1" lang="ja-JP" altLang="en-US" sz="1000" b="1">
            <a:latin typeface="ＭＳ Ｐゴシック"/>
          </a:endParaRPr>
        </a:p>
      </xdr:txBody>
    </xdr:sp>
    <xdr:clientData/>
  </xdr:oneCellAnchor>
  <xdr:twoCellAnchor>
    <xdr:from>
      <xdr:col>32</xdr:col>
      <xdr:colOff>98425</xdr:colOff>
      <xdr:row>30</xdr:row>
      <xdr:rowOff>117221</xdr:rowOff>
    </xdr:from>
    <xdr:to>
      <xdr:col>32</xdr:col>
      <xdr:colOff>276225</xdr:colOff>
      <xdr:row>30</xdr:row>
      <xdr:rowOff>117221</xdr:rowOff>
    </xdr:to>
    <xdr:cxnSp macro="">
      <xdr:nvCxnSpPr>
        <xdr:cNvPr id="722" name="直線コネクタ 721"/>
        <xdr:cNvCxnSpPr/>
      </xdr:nvCxnSpPr>
      <xdr:spPr>
        <a:xfrm>
          <a:off x="22072600" y="526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3" name="直線コネクタ 72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140987</xdr:rowOff>
    </xdr:from>
    <xdr:ext cx="469744" cy="259045"/>
    <xdr:sp macro="" textlink="">
      <xdr:nvSpPr>
        <xdr:cNvPr id="724" name="投資及び出資金平均値テキスト"/>
        <xdr:cNvSpPr txBox="1"/>
      </xdr:nvSpPr>
      <xdr:spPr>
        <a:xfrm>
          <a:off x="22212300" y="6313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118110</xdr:rowOff>
    </xdr:from>
    <xdr:to>
      <xdr:col>32</xdr:col>
      <xdr:colOff>238125</xdr:colOff>
      <xdr:row>38</xdr:row>
      <xdr:rowOff>48260</xdr:rowOff>
    </xdr:to>
    <xdr:sp macro="" textlink="">
      <xdr:nvSpPr>
        <xdr:cNvPr id="725" name="フローチャート : 判断 724"/>
        <xdr:cNvSpPr/>
      </xdr:nvSpPr>
      <xdr:spPr>
        <a:xfrm>
          <a:off x="221107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6" name="直線コネクタ 72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103251</xdr:rowOff>
    </xdr:from>
    <xdr:to>
      <xdr:col>31</xdr:col>
      <xdr:colOff>85725</xdr:colOff>
      <xdr:row>38</xdr:row>
      <xdr:rowOff>33401</xdr:rowOff>
    </xdr:to>
    <xdr:sp macro="" textlink="">
      <xdr:nvSpPr>
        <xdr:cNvPr id="727" name="フローチャート : 判断 726"/>
        <xdr:cNvSpPr/>
      </xdr:nvSpPr>
      <xdr:spPr>
        <a:xfrm>
          <a:off x="21272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49928</xdr:rowOff>
    </xdr:from>
    <xdr:ext cx="469744" cy="259045"/>
    <xdr:sp macro="" textlink="">
      <xdr:nvSpPr>
        <xdr:cNvPr id="728" name="テキスト ボックス 727"/>
        <xdr:cNvSpPr txBox="1"/>
      </xdr:nvSpPr>
      <xdr:spPr>
        <a:xfrm>
          <a:off x="21088427"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9" name="直線コネクタ 72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6985</xdr:rowOff>
    </xdr:from>
    <xdr:to>
      <xdr:col>29</xdr:col>
      <xdr:colOff>568325</xdr:colOff>
      <xdr:row>38</xdr:row>
      <xdr:rowOff>108585</xdr:rowOff>
    </xdr:to>
    <xdr:sp macro="" textlink="">
      <xdr:nvSpPr>
        <xdr:cNvPr id="730" name="フローチャート : 判断 729"/>
        <xdr:cNvSpPr/>
      </xdr:nvSpPr>
      <xdr:spPr>
        <a:xfrm>
          <a:off x="20383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125112</xdr:rowOff>
    </xdr:from>
    <xdr:ext cx="469744" cy="259045"/>
    <xdr:sp macro="" textlink="">
      <xdr:nvSpPr>
        <xdr:cNvPr id="731" name="テキスト ボックス 730"/>
        <xdr:cNvSpPr txBox="1"/>
      </xdr:nvSpPr>
      <xdr:spPr>
        <a:xfrm>
          <a:off x="20199427"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44323</xdr:rowOff>
    </xdr:from>
    <xdr:to>
      <xdr:col>28</xdr:col>
      <xdr:colOff>314325</xdr:colOff>
      <xdr:row>39</xdr:row>
      <xdr:rowOff>44450</xdr:rowOff>
    </xdr:to>
    <xdr:cxnSp macro="">
      <xdr:nvCxnSpPr>
        <xdr:cNvPr id="732" name="直線コネクタ 731"/>
        <xdr:cNvCxnSpPr/>
      </xdr:nvCxnSpPr>
      <xdr:spPr>
        <a:xfrm>
          <a:off x="18656300" y="6730873"/>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122555</xdr:rowOff>
    </xdr:from>
    <xdr:to>
      <xdr:col>28</xdr:col>
      <xdr:colOff>365125</xdr:colOff>
      <xdr:row>38</xdr:row>
      <xdr:rowOff>52705</xdr:rowOff>
    </xdr:to>
    <xdr:sp macro="" textlink="">
      <xdr:nvSpPr>
        <xdr:cNvPr id="733" name="フローチャート : 判断 732"/>
        <xdr:cNvSpPr/>
      </xdr:nvSpPr>
      <xdr:spPr>
        <a:xfrm>
          <a:off x="19494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69232</xdr:rowOff>
    </xdr:from>
    <xdr:ext cx="469744" cy="259045"/>
    <xdr:sp macro="" textlink="">
      <xdr:nvSpPr>
        <xdr:cNvPr id="734" name="テキスト ボックス 733"/>
        <xdr:cNvSpPr txBox="1"/>
      </xdr:nvSpPr>
      <xdr:spPr>
        <a:xfrm>
          <a:off x="19310427"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148463</xdr:rowOff>
    </xdr:from>
    <xdr:to>
      <xdr:col>27</xdr:col>
      <xdr:colOff>161925</xdr:colOff>
      <xdr:row>38</xdr:row>
      <xdr:rowOff>78613</xdr:rowOff>
    </xdr:to>
    <xdr:sp macro="" textlink="">
      <xdr:nvSpPr>
        <xdr:cNvPr id="735" name="フローチャート : 判断 734"/>
        <xdr:cNvSpPr/>
      </xdr:nvSpPr>
      <xdr:spPr>
        <a:xfrm>
          <a:off x="18605500" y="64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95140</xdr:rowOff>
    </xdr:from>
    <xdr:ext cx="469744" cy="259045"/>
    <xdr:sp macro="" textlink="">
      <xdr:nvSpPr>
        <xdr:cNvPr id="736" name="テキスト ボックス 735"/>
        <xdr:cNvSpPr txBox="1"/>
      </xdr:nvSpPr>
      <xdr:spPr>
        <a:xfrm>
          <a:off x="18421427"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2" name="円/楕円 74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4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4" name="円/楕円 74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5" name="テキスト ボックス 74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6" name="円/楕円 74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7" name="テキスト ボックス 74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48" name="円/楕円 74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9" name="テキスト ボックス 74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164973</xdr:rowOff>
    </xdr:from>
    <xdr:to>
      <xdr:col>27</xdr:col>
      <xdr:colOff>161925</xdr:colOff>
      <xdr:row>39</xdr:row>
      <xdr:rowOff>95123</xdr:rowOff>
    </xdr:to>
    <xdr:sp macro="" textlink="">
      <xdr:nvSpPr>
        <xdr:cNvPr id="750" name="円/楕円 749"/>
        <xdr:cNvSpPr/>
      </xdr:nvSpPr>
      <xdr:spPr>
        <a:xfrm>
          <a:off x="18605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86250</xdr:rowOff>
    </xdr:from>
    <xdr:ext cx="249299" cy="259045"/>
    <xdr:sp macro="" textlink="">
      <xdr:nvSpPr>
        <xdr:cNvPr id="751" name="テキスト ボックス 750"/>
        <xdr:cNvSpPr txBox="1"/>
      </xdr:nvSpPr>
      <xdr:spPr>
        <a:xfrm>
          <a:off x="18531649" y="67728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3" name="正方形/長方形 75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4" name="正方形/長方形 75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5" name="正方形/長方形 75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6" name="正方形/長方形 75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7" name="正方形/長方形 75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8" name="正方形/長方形 75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2" name="直線コネクタ 76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3" name="テキスト ボックス 76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4" name="直線コネクタ 76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5" name="テキスト ボックス 76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6" name="直線コネクタ 76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7" name="テキスト ボックス 76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8" name="直線コネクタ 76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9" name="テキスト ボックス 76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0" name="直線コネクタ 76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1" name="テキスト ボックス 77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3" name="テキスト ボックス 77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124269</xdr:rowOff>
    </xdr:from>
    <xdr:to>
      <xdr:col>32</xdr:col>
      <xdr:colOff>186689</xdr:colOff>
      <xdr:row>59</xdr:row>
      <xdr:rowOff>44450</xdr:rowOff>
    </xdr:to>
    <xdr:cxnSp macro="">
      <xdr:nvCxnSpPr>
        <xdr:cNvPr id="775" name="直線コネクタ 774"/>
        <xdr:cNvCxnSpPr/>
      </xdr:nvCxnSpPr>
      <xdr:spPr>
        <a:xfrm flipV="1">
          <a:off x="22159595" y="8696769"/>
          <a:ext cx="1269" cy="1463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7" name="直線コネクタ 77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70946</xdr:rowOff>
    </xdr:from>
    <xdr:ext cx="534377" cy="259045"/>
    <xdr:sp macro="" textlink="">
      <xdr:nvSpPr>
        <xdr:cNvPr id="778" name="貸付金最大値テキスト"/>
        <xdr:cNvSpPr txBox="1"/>
      </xdr:nvSpPr>
      <xdr:spPr>
        <a:xfrm>
          <a:off x="22212300" y="84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38,405</a:t>
          </a:r>
          <a:endParaRPr kumimoji="1" lang="ja-JP" altLang="en-US" sz="1000" b="1">
            <a:latin typeface="ＭＳ Ｐゴシック"/>
          </a:endParaRPr>
        </a:p>
      </xdr:txBody>
    </xdr:sp>
    <xdr:clientData/>
  </xdr:oneCellAnchor>
  <xdr:twoCellAnchor>
    <xdr:from>
      <xdr:col>32</xdr:col>
      <xdr:colOff>98425</xdr:colOff>
      <xdr:row>50</xdr:row>
      <xdr:rowOff>124269</xdr:rowOff>
    </xdr:from>
    <xdr:to>
      <xdr:col>32</xdr:col>
      <xdr:colOff>276225</xdr:colOff>
      <xdr:row>50</xdr:row>
      <xdr:rowOff>124269</xdr:rowOff>
    </xdr:to>
    <xdr:cxnSp macro="">
      <xdr:nvCxnSpPr>
        <xdr:cNvPr id="779" name="直線コネクタ 778"/>
        <xdr:cNvCxnSpPr/>
      </xdr:nvCxnSpPr>
      <xdr:spPr>
        <a:xfrm>
          <a:off x="22072600" y="869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144310</xdr:rowOff>
    </xdr:from>
    <xdr:to>
      <xdr:col>32</xdr:col>
      <xdr:colOff>187325</xdr:colOff>
      <xdr:row>58</xdr:row>
      <xdr:rowOff>144729</xdr:rowOff>
    </xdr:to>
    <xdr:cxnSp macro="">
      <xdr:nvCxnSpPr>
        <xdr:cNvPr id="780" name="直線コネクタ 779"/>
        <xdr:cNvCxnSpPr/>
      </xdr:nvCxnSpPr>
      <xdr:spPr>
        <a:xfrm flipV="1">
          <a:off x="21323300" y="10088410"/>
          <a:ext cx="8382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131246</xdr:rowOff>
    </xdr:from>
    <xdr:ext cx="469744" cy="259045"/>
    <xdr:sp macro="" textlink="">
      <xdr:nvSpPr>
        <xdr:cNvPr id="781" name="貸付金平均値テキスト"/>
        <xdr:cNvSpPr txBox="1"/>
      </xdr:nvSpPr>
      <xdr:spPr>
        <a:xfrm>
          <a:off x="22212300" y="973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108369</xdr:rowOff>
    </xdr:from>
    <xdr:to>
      <xdr:col>32</xdr:col>
      <xdr:colOff>238125</xdr:colOff>
      <xdr:row>58</xdr:row>
      <xdr:rowOff>38519</xdr:rowOff>
    </xdr:to>
    <xdr:sp macro="" textlink="">
      <xdr:nvSpPr>
        <xdr:cNvPr id="782" name="フローチャート : 判断 781"/>
        <xdr:cNvSpPr/>
      </xdr:nvSpPr>
      <xdr:spPr>
        <a:xfrm>
          <a:off x="221107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144729</xdr:rowOff>
    </xdr:from>
    <xdr:to>
      <xdr:col>31</xdr:col>
      <xdr:colOff>34925</xdr:colOff>
      <xdr:row>58</xdr:row>
      <xdr:rowOff>145262</xdr:rowOff>
    </xdr:to>
    <xdr:cxnSp macro="">
      <xdr:nvCxnSpPr>
        <xdr:cNvPr id="783" name="直線コネクタ 782"/>
        <xdr:cNvCxnSpPr/>
      </xdr:nvCxnSpPr>
      <xdr:spPr>
        <a:xfrm flipV="1">
          <a:off x="20434300" y="10088829"/>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87490</xdr:rowOff>
    </xdr:from>
    <xdr:to>
      <xdr:col>31</xdr:col>
      <xdr:colOff>85725</xdr:colOff>
      <xdr:row>58</xdr:row>
      <xdr:rowOff>17640</xdr:rowOff>
    </xdr:to>
    <xdr:sp macro="" textlink="">
      <xdr:nvSpPr>
        <xdr:cNvPr id="784" name="フローチャート : 判断 783"/>
        <xdr:cNvSpPr/>
      </xdr:nvSpPr>
      <xdr:spPr>
        <a:xfrm>
          <a:off x="21272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34167</xdr:rowOff>
    </xdr:from>
    <xdr:ext cx="469744" cy="259045"/>
    <xdr:sp macro="" textlink="">
      <xdr:nvSpPr>
        <xdr:cNvPr id="785" name="テキスト ボックス 784"/>
        <xdr:cNvSpPr txBox="1"/>
      </xdr:nvSpPr>
      <xdr:spPr>
        <a:xfrm>
          <a:off x="21088427"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145262</xdr:rowOff>
    </xdr:from>
    <xdr:to>
      <xdr:col>29</xdr:col>
      <xdr:colOff>517525</xdr:colOff>
      <xdr:row>58</xdr:row>
      <xdr:rowOff>146024</xdr:rowOff>
    </xdr:to>
    <xdr:cxnSp macro="">
      <xdr:nvCxnSpPr>
        <xdr:cNvPr id="786" name="直線コネクタ 785"/>
        <xdr:cNvCxnSpPr/>
      </xdr:nvCxnSpPr>
      <xdr:spPr>
        <a:xfrm flipV="1">
          <a:off x="19545300" y="1008936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162090</xdr:rowOff>
    </xdr:from>
    <xdr:to>
      <xdr:col>29</xdr:col>
      <xdr:colOff>568325</xdr:colOff>
      <xdr:row>58</xdr:row>
      <xdr:rowOff>92240</xdr:rowOff>
    </xdr:to>
    <xdr:sp macro="" textlink="">
      <xdr:nvSpPr>
        <xdr:cNvPr id="787" name="フローチャート : 判断 786"/>
        <xdr:cNvSpPr/>
      </xdr:nvSpPr>
      <xdr:spPr>
        <a:xfrm>
          <a:off x="20383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108767</xdr:rowOff>
    </xdr:from>
    <xdr:ext cx="469744" cy="259045"/>
    <xdr:sp macro="" textlink="">
      <xdr:nvSpPr>
        <xdr:cNvPr id="788" name="テキスト ボックス 787"/>
        <xdr:cNvSpPr txBox="1"/>
      </xdr:nvSpPr>
      <xdr:spPr>
        <a:xfrm>
          <a:off x="20199427"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145948</xdr:rowOff>
    </xdr:from>
    <xdr:to>
      <xdr:col>28</xdr:col>
      <xdr:colOff>314325</xdr:colOff>
      <xdr:row>58</xdr:row>
      <xdr:rowOff>146024</xdr:rowOff>
    </xdr:to>
    <xdr:cxnSp macro="">
      <xdr:nvCxnSpPr>
        <xdr:cNvPr id="789" name="直線コネクタ 788"/>
        <xdr:cNvCxnSpPr/>
      </xdr:nvCxnSpPr>
      <xdr:spPr>
        <a:xfrm>
          <a:off x="18656300" y="10090048"/>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91377</xdr:rowOff>
    </xdr:from>
    <xdr:to>
      <xdr:col>28</xdr:col>
      <xdr:colOff>365125</xdr:colOff>
      <xdr:row>58</xdr:row>
      <xdr:rowOff>21527</xdr:rowOff>
    </xdr:to>
    <xdr:sp macro="" textlink="">
      <xdr:nvSpPr>
        <xdr:cNvPr id="790" name="フローチャート : 判断 789"/>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38054</xdr:rowOff>
    </xdr:from>
    <xdr:ext cx="469744" cy="259045"/>
    <xdr:sp macro="" textlink="">
      <xdr:nvSpPr>
        <xdr:cNvPr id="791" name="テキスト ボックス 790"/>
        <xdr:cNvSpPr txBox="1"/>
      </xdr:nvSpPr>
      <xdr:spPr>
        <a:xfrm>
          <a:off x="19310427"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96444</xdr:rowOff>
    </xdr:from>
    <xdr:to>
      <xdr:col>27</xdr:col>
      <xdr:colOff>161925</xdr:colOff>
      <xdr:row>58</xdr:row>
      <xdr:rowOff>26594</xdr:rowOff>
    </xdr:to>
    <xdr:sp macro="" textlink="">
      <xdr:nvSpPr>
        <xdr:cNvPr id="792" name="フローチャート : 判断 791"/>
        <xdr:cNvSpPr/>
      </xdr:nvSpPr>
      <xdr:spPr>
        <a:xfrm>
          <a:off x="18605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43121</xdr:rowOff>
    </xdr:from>
    <xdr:ext cx="469744" cy="259045"/>
    <xdr:sp macro="" textlink="">
      <xdr:nvSpPr>
        <xdr:cNvPr id="793" name="テキスト ボックス 792"/>
        <xdr:cNvSpPr txBox="1"/>
      </xdr:nvSpPr>
      <xdr:spPr>
        <a:xfrm>
          <a:off x="18421427" y="96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93510</xdr:rowOff>
    </xdr:from>
    <xdr:to>
      <xdr:col>32</xdr:col>
      <xdr:colOff>238125</xdr:colOff>
      <xdr:row>59</xdr:row>
      <xdr:rowOff>23660</xdr:rowOff>
    </xdr:to>
    <xdr:sp macro="" textlink="">
      <xdr:nvSpPr>
        <xdr:cNvPr id="799" name="円/楕円 798"/>
        <xdr:cNvSpPr/>
      </xdr:nvSpPr>
      <xdr:spPr>
        <a:xfrm>
          <a:off x="22110700" y="1003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8437</xdr:rowOff>
    </xdr:from>
    <xdr:ext cx="469744" cy="259045"/>
    <xdr:sp macro="" textlink="">
      <xdr:nvSpPr>
        <xdr:cNvPr id="800" name="貸付金該当値テキスト"/>
        <xdr:cNvSpPr txBox="1"/>
      </xdr:nvSpPr>
      <xdr:spPr>
        <a:xfrm>
          <a:off x="22212300" y="995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93929</xdr:rowOff>
    </xdr:from>
    <xdr:to>
      <xdr:col>31</xdr:col>
      <xdr:colOff>85725</xdr:colOff>
      <xdr:row>59</xdr:row>
      <xdr:rowOff>24079</xdr:rowOff>
    </xdr:to>
    <xdr:sp macro="" textlink="">
      <xdr:nvSpPr>
        <xdr:cNvPr id="801" name="円/楕円 800"/>
        <xdr:cNvSpPr/>
      </xdr:nvSpPr>
      <xdr:spPr>
        <a:xfrm>
          <a:off x="21272500" y="1003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15206</xdr:rowOff>
    </xdr:from>
    <xdr:ext cx="469744" cy="259045"/>
    <xdr:sp macro="" textlink="">
      <xdr:nvSpPr>
        <xdr:cNvPr id="802" name="テキスト ボックス 801"/>
        <xdr:cNvSpPr txBox="1"/>
      </xdr:nvSpPr>
      <xdr:spPr>
        <a:xfrm>
          <a:off x="21088427" y="10130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94462</xdr:rowOff>
    </xdr:from>
    <xdr:to>
      <xdr:col>29</xdr:col>
      <xdr:colOff>568325</xdr:colOff>
      <xdr:row>59</xdr:row>
      <xdr:rowOff>24612</xdr:rowOff>
    </xdr:to>
    <xdr:sp macro="" textlink="">
      <xdr:nvSpPr>
        <xdr:cNvPr id="803" name="円/楕円 802"/>
        <xdr:cNvSpPr/>
      </xdr:nvSpPr>
      <xdr:spPr>
        <a:xfrm>
          <a:off x="20383500" y="1003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15739</xdr:rowOff>
    </xdr:from>
    <xdr:ext cx="469744" cy="259045"/>
    <xdr:sp macro="" textlink="">
      <xdr:nvSpPr>
        <xdr:cNvPr id="804" name="テキスト ボックス 803"/>
        <xdr:cNvSpPr txBox="1"/>
      </xdr:nvSpPr>
      <xdr:spPr>
        <a:xfrm>
          <a:off x="20199427" y="1013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95224</xdr:rowOff>
    </xdr:from>
    <xdr:to>
      <xdr:col>28</xdr:col>
      <xdr:colOff>365125</xdr:colOff>
      <xdr:row>59</xdr:row>
      <xdr:rowOff>25374</xdr:rowOff>
    </xdr:to>
    <xdr:sp macro="" textlink="">
      <xdr:nvSpPr>
        <xdr:cNvPr id="805" name="円/楕円 804"/>
        <xdr:cNvSpPr/>
      </xdr:nvSpPr>
      <xdr:spPr>
        <a:xfrm>
          <a:off x="19494500" y="1003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16501</xdr:rowOff>
    </xdr:from>
    <xdr:ext cx="469744" cy="259045"/>
    <xdr:sp macro="" textlink="">
      <xdr:nvSpPr>
        <xdr:cNvPr id="806" name="テキスト ボックス 805"/>
        <xdr:cNvSpPr txBox="1"/>
      </xdr:nvSpPr>
      <xdr:spPr>
        <a:xfrm>
          <a:off x="19310427" y="1013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95148</xdr:rowOff>
    </xdr:from>
    <xdr:to>
      <xdr:col>27</xdr:col>
      <xdr:colOff>161925</xdr:colOff>
      <xdr:row>59</xdr:row>
      <xdr:rowOff>25298</xdr:rowOff>
    </xdr:to>
    <xdr:sp macro="" textlink="">
      <xdr:nvSpPr>
        <xdr:cNvPr id="807" name="円/楕円 806"/>
        <xdr:cNvSpPr/>
      </xdr:nvSpPr>
      <xdr:spPr>
        <a:xfrm>
          <a:off x="18605500" y="1003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16425</xdr:rowOff>
    </xdr:from>
    <xdr:ext cx="469744" cy="259045"/>
    <xdr:sp macro="" textlink="">
      <xdr:nvSpPr>
        <xdr:cNvPr id="808" name="テキスト ボックス 807"/>
        <xdr:cNvSpPr txBox="1"/>
      </xdr:nvSpPr>
      <xdr:spPr>
        <a:xfrm>
          <a:off x="18421427" y="1013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48,403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9" name="テキスト ボックス 81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0" name="直線コネクタ 81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1" name="テキスト ボックス 82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2" name="直線コネクタ 82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3" name="テキスト ボックス 82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4" name="直線コネクタ 82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5" name="テキスト ボックス 82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6" name="直線コネクタ 82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7" name="テキスト ボックス 82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8" name="直線コネクタ 82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9" name="テキスト ボックス 82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144120</xdr:rowOff>
    </xdr:from>
    <xdr:to>
      <xdr:col>32</xdr:col>
      <xdr:colOff>186689</xdr:colOff>
      <xdr:row>78</xdr:row>
      <xdr:rowOff>120898</xdr:rowOff>
    </xdr:to>
    <xdr:cxnSp macro="">
      <xdr:nvCxnSpPr>
        <xdr:cNvPr id="833" name="直線コネクタ 832"/>
        <xdr:cNvCxnSpPr/>
      </xdr:nvCxnSpPr>
      <xdr:spPr>
        <a:xfrm flipV="1">
          <a:off x="22159595" y="12317070"/>
          <a:ext cx="1269" cy="117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124725</xdr:rowOff>
    </xdr:from>
    <xdr:ext cx="534377" cy="259045"/>
    <xdr:sp macro="" textlink="">
      <xdr:nvSpPr>
        <xdr:cNvPr id="834" name="繰出金最小値テキスト"/>
        <xdr:cNvSpPr txBox="1"/>
      </xdr:nvSpPr>
      <xdr:spPr>
        <a:xfrm>
          <a:off x="22212300" y="134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24,987</a:t>
          </a:r>
          <a:endParaRPr kumimoji="1" lang="ja-JP" altLang="en-US" sz="1000" b="1">
            <a:latin typeface="ＭＳ Ｐゴシック"/>
          </a:endParaRPr>
        </a:p>
      </xdr:txBody>
    </xdr:sp>
    <xdr:clientData/>
  </xdr:oneCellAnchor>
  <xdr:twoCellAnchor>
    <xdr:from>
      <xdr:col>32</xdr:col>
      <xdr:colOff>98425</xdr:colOff>
      <xdr:row>78</xdr:row>
      <xdr:rowOff>120898</xdr:rowOff>
    </xdr:from>
    <xdr:to>
      <xdr:col>32</xdr:col>
      <xdr:colOff>276225</xdr:colOff>
      <xdr:row>78</xdr:row>
      <xdr:rowOff>120898</xdr:rowOff>
    </xdr:to>
    <xdr:cxnSp macro="">
      <xdr:nvCxnSpPr>
        <xdr:cNvPr id="835" name="直線コネクタ 834"/>
        <xdr:cNvCxnSpPr/>
      </xdr:nvCxnSpPr>
      <xdr:spPr>
        <a:xfrm>
          <a:off x="22072600" y="1349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90797</xdr:rowOff>
    </xdr:from>
    <xdr:ext cx="534377" cy="259045"/>
    <xdr:sp macro="" textlink="">
      <xdr:nvSpPr>
        <xdr:cNvPr id="836" name="繰出金最大値テキスト"/>
        <xdr:cNvSpPr txBox="1"/>
      </xdr:nvSpPr>
      <xdr:spPr>
        <a:xfrm>
          <a:off x="22212300" y="1209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86,768</a:t>
          </a:r>
          <a:endParaRPr kumimoji="1" lang="ja-JP" altLang="en-US" sz="1000" b="1">
            <a:latin typeface="ＭＳ Ｐゴシック"/>
          </a:endParaRPr>
        </a:p>
      </xdr:txBody>
    </xdr:sp>
    <xdr:clientData/>
  </xdr:oneCellAnchor>
  <xdr:twoCellAnchor>
    <xdr:from>
      <xdr:col>32</xdr:col>
      <xdr:colOff>98425</xdr:colOff>
      <xdr:row>71</xdr:row>
      <xdr:rowOff>144120</xdr:rowOff>
    </xdr:from>
    <xdr:to>
      <xdr:col>32</xdr:col>
      <xdr:colOff>276225</xdr:colOff>
      <xdr:row>71</xdr:row>
      <xdr:rowOff>144120</xdr:rowOff>
    </xdr:to>
    <xdr:cxnSp macro="">
      <xdr:nvCxnSpPr>
        <xdr:cNvPr id="837" name="直線コネクタ 836"/>
        <xdr:cNvCxnSpPr/>
      </xdr:nvCxnSpPr>
      <xdr:spPr>
        <a:xfrm>
          <a:off x="22072600" y="1231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42831</xdr:rowOff>
    </xdr:from>
    <xdr:to>
      <xdr:col>32</xdr:col>
      <xdr:colOff>187325</xdr:colOff>
      <xdr:row>76</xdr:row>
      <xdr:rowOff>30735</xdr:rowOff>
    </xdr:to>
    <xdr:cxnSp macro="">
      <xdr:nvCxnSpPr>
        <xdr:cNvPr id="838" name="直線コネクタ 837"/>
        <xdr:cNvCxnSpPr/>
      </xdr:nvCxnSpPr>
      <xdr:spPr>
        <a:xfrm>
          <a:off x="21323300" y="12901581"/>
          <a:ext cx="838200" cy="15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117606</xdr:rowOff>
    </xdr:from>
    <xdr:ext cx="534377" cy="259045"/>
    <xdr:sp macro="" textlink="">
      <xdr:nvSpPr>
        <xdr:cNvPr id="839" name="繰出金平均値テキスト"/>
        <xdr:cNvSpPr txBox="1"/>
      </xdr:nvSpPr>
      <xdr:spPr>
        <a:xfrm>
          <a:off x="22212300" y="12804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50,694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94729</xdr:rowOff>
    </xdr:from>
    <xdr:to>
      <xdr:col>32</xdr:col>
      <xdr:colOff>238125</xdr:colOff>
      <xdr:row>76</xdr:row>
      <xdr:rowOff>24879</xdr:rowOff>
    </xdr:to>
    <xdr:sp macro="" textlink="">
      <xdr:nvSpPr>
        <xdr:cNvPr id="840" name="フローチャート : 判断 839"/>
        <xdr:cNvSpPr/>
      </xdr:nvSpPr>
      <xdr:spPr>
        <a:xfrm>
          <a:off x="221107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42831</xdr:rowOff>
    </xdr:from>
    <xdr:to>
      <xdr:col>31</xdr:col>
      <xdr:colOff>34925</xdr:colOff>
      <xdr:row>76</xdr:row>
      <xdr:rowOff>107753</xdr:rowOff>
    </xdr:to>
    <xdr:cxnSp macro="">
      <xdr:nvCxnSpPr>
        <xdr:cNvPr id="841" name="直線コネクタ 840"/>
        <xdr:cNvCxnSpPr/>
      </xdr:nvCxnSpPr>
      <xdr:spPr>
        <a:xfrm flipV="1">
          <a:off x="20434300" y="12901581"/>
          <a:ext cx="889000" cy="23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78289</xdr:rowOff>
    </xdr:from>
    <xdr:to>
      <xdr:col>31</xdr:col>
      <xdr:colOff>85725</xdr:colOff>
      <xdr:row>76</xdr:row>
      <xdr:rowOff>8440</xdr:rowOff>
    </xdr:to>
    <xdr:sp macro="" textlink="">
      <xdr:nvSpPr>
        <xdr:cNvPr id="842" name="フローチャート : 判断 841"/>
        <xdr:cNvSpPr/>
      </xdr:nvSpPr>
      <xdr:spPr>
        <a:xfrm>
          <a:off x="21272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171017</xdr:rowOff>
    </xdr:from>
    <xdr:ext cx="534377" cy="259045"/>
    <xdr:sp macro="" textlink="">
      <xdr:nvSpPr>
        <xdr:cNvPr id="843" name="テキスト ボックス 842"/>
        <xdr:cNvSpPr txBox="1"/>
      </xdr:nvSpPr>
      <xdr:spPr>
        <a:xfrm>
          <a:off x="21056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83883</xdr:rowOff>
    </xdr:from>
    <xdr:to>
      <xdr:col>29</xdr:col>
      <xdr:colOff>517525</xdr:colOff>
      <xdr:row>76</xdr:row>
      <xdr:rowOff>107753</xdr:rowOff>
    </xdr:to>
    <xdr:cxnSp macro="">
      <xdr:nvCxnSpPr>
        <xdr:cNvPr id="844" name="直線コネクタ 843"/>
        <xdr:cNvCxnSpPr/>
      </xdr:nvCxnSpPr>
      <xdr:spPr>
        <a:xfrm>
          <a:off x="19545300" y="13114083"/>
          <a:ext cx="889000" cy="2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45" name="フローチャート : 判断 844"/>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167815</xdr:rowOff>
    </xdr:from>
    <xdr:ext cx="534377" cy="259045"/>
    <xdr:sp macro="" textlink="">
      <xdr:nvSpPr>
        <xdr:cNvPr id="846" name="テキスト ボックス 845"/>
        <xdr:cNvSpPr txBox="1"/>
      </xdr:nvSpPr>
      <xdr:spPr>
        <a:xfrm>
          <a:off x="20167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83883</xdr:rowOff>
    </xdr:from>
    <xdr:to>
      <xdr:col>28</xdr:col>
      <xdr:colOff>314325</xdr:colOff>
      <xdr:row>76</xdr:row>
      <xdr:rowOff>112497</xdr:rowOff>
    </xdr:to>
    <xdr:cxnSp macro="">
      <xdr:nvCxnSpPr>
        <xdr:cNvPr id="847" name="直線コネクタ 846"/>
        <xdr:cNvCxnSpPr/>
      </xdr:nvCxnSpPr>
      <xdr:spPr>
        <a:xfrm flipV="1">
          <a:off x="18656300" y="13114083"/>
          <a:ext cx="889000" cy="2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48" name="フローチャート : 判断 847"/>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22807</xdr:rowOff>
    </xdr:from>
    <xdr:ext cx="534377" cy="259045"/>
    <xdr:sp macro="" textlink="">
      <xdr:nvSpPr>
        <xdr:cNvPr id="849" name="テキスト ボックス 848"/>
        <xdr:cNvSpPr txBox="1"/>
      </xdr:nvSpPr>
      <xdr:spPr>
        <a:xfrm>
          <a:off x="19278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0" name="フローチャート : 判断 849"/>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30599</xdr:rowOff>
    </xdr:from>
    <xdr:ext cx="534377" cy="259045"/>
    <xdr:sp macro="" textlink="">
      <xdr:nvSpPr>
        <xdr:cNvPr id="851" name="テキスト ボックス 850"/>
        <xdr:cNvSpPr txBox="1"/>
      </xdr:nvSpPr>
      <xdr:spPr>
        <a:xfrm>
          <a:off x="18389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151385</xdr:rowOff>
    </xdr:from>
    <xdr:to>
      <xdr:col>32</xdr:col>
      <xdr:colOff>238125</xdr:colOff>
      <xdr:row>76</xdr:row>
      <xdr:rowOff>81535</xdr:rowOff>
    </xdr:to>
    <xdr:sp macro="" textlink="">
      <xdr:nvSpPr>
        <xdr:cNvPr id="857" name="円/楕円 856"/>
        <xdr:cNvSpPr/>
      </xdr:nvSpPr>
      <xdr:spPr>
        <a:xfrm>
          <a:off x="22110700" y="130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129812</xdr:rowOff>
    </xdr:from>
    <xdr:ext cx="534377" cy="259045"/>
    <xdr:sp macro="" textlink="">
      <xdr:nvSpPr>
        <xdr:cNvPr id="858" name="繰出金該当値テキスト"/>
        <xdr:cNvSpPr txBox="1"/>
      </xdr:nvSpPr>
      <xdr:spPr>
        <a:xfrm>
          <a:off x="22212300" y="1298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47,720</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163481</xdr:rowOff>
    </xdr:from>
    <xdr:to>
      <xdr:col>31</xdr:col>
      <xdr:colOff>85725</xdr:colOff>
      <xdr:row>75</xdr:row>
      <xdr:rowOff>93631</xdr:rowOff>
    </xdr:to>
    <xdr:sp macro="" textlink="">
      <xdr:nvSpPr>
        <xdr:cNvPr id="859" name="円/楕円 858"/>
        <xdr:cNvSpPr/>
      </xdr:nvSpPr>
      <xdr:spPr>
        <a:xfrm>
          <a:off x="21272500" y="1285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110158</xdr:rowOff>
    </xdr:from>
    <xdr:ext cx="534377" cy="259045"/>
    <xdr:sp macro="" textlink="">
      <xdr:nvSpPr>
        <xdr:cNvPr id="860" name="テキスト ボックス 859"/>
        <xdr:cNvSpPr txBox="1"/>
      </xdr:nvSpPr>
      <xdr:spPr>
        <a:xfrm>
          <a:off x="21056111" y="1262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56,085</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56953</xdr:rowOff>
    </xdr:from>
    <xdr:to>
      <xdr:col>29</xdr:col>
      <xdr:colOff>568325</xdr:colOff>
      <xdr:row>76</xdr:row>
      <xdr:rowOff>158553</xdr:rowOff>
    </xdr:to>
    <xdr:sp macro="" textlink="">
      <xdr:nvSpPr>
        <xdr:cNvPr id="861" name="円/楕円 860"/>
        <xdr:cNvSpPr/>
      </xdr:nvSpPr>
      <xdr:spPr>
        <a:xfrm>
          <a:off x="20383500" y="1308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3630</xdr:rowOff>
    </xdr:from>
    <xdr:ext cx="534377" cy="259045"/>
    <xdr:sp macro="" textlink="">
      <xdr:nvSpPr>
        <xdr:cNvPr id="862" name="テキスト ボックス 861"/>
        <xdr:cNvSpPr txBox="1"/>
      </xdr:nvSpPr>
      <xdr:spPr>
        <a:xfrm>
          <a:off x="20167111" y="1286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43,677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33083</xdr:rowOff>
    </xdr:from>
    <xdr:to>
      <xdr:col>28</xdr:col>
      <xdr:colOff>365125</xdr:colOff>
      <xdr:row>76</xdr:row>
      <xdr:rowOff>134683</xdr:rowOff>
    </xdr:to>
    <xdr:sp macro="" textlink="">
      <xdr:nvSpPr>
        <xdr:cNvPr id="863" name="円/楕円 862"/>
        <xdr:cNvSpPr/>
      </xdr:nvSpPr>
      <xdr:spPr>
        <a:xfrm>
          <a:off x="19494500" y="1306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151210</xdr:rowOff>
    </xdr:from>
    <xdr:ext cx="534377" cy="259045"/>
    <xdr:sp macro="" textlink="">
      <xdr:nvSpPr>
        <xdr:cNvPr id="864" name="テキスト ボックス 863"/>
        <xdr:cNvSpPr txBox="1"/>
      </xdr:nvSpPr>
      <xdr:spPr>
        <a:xfrm>
          <a:off x="19278111" y="1283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44,930</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61697</xdr:rowOff>
    </xdr:from>
    <xdr:to>
      <xdr:col>27</xdr:col>
      <xdr:colOff>161925</xdr:colOff>
      <xdr:row>76</xdr:row>
      <xdr:rowOff>163297</xdr:rowOff>
    </xdr:to>
    <xdr:sp macro="" textlink="">
      <xdr:nvSpPr>
        <xdr:cNvPr id="865" name="円/楕円 864"/>
        <xdr:cNvSpPr/>
      </xdr:nvSpPr>
      <xdr:spPr>
        <a:xfrm>
          <a:off x="18605500" y="1309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8373</xdr:rowOff>
    </xdr:from>
    <xdr:ext cx="534377" cy="259045"/>
    <xdr:sp macro="" textlink="">
      <xdr:nvSpPr>
        <xdr:cNvPr id="866" name="テキスト ボックス 865"/>
        <xdr:cNvSpPr txBox="1"/>
      </xdr:nvSpPr>
      <xdr:spPr>
        <a:xfrm>
          <a:off x="18389111" y="1286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43,428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フローチャート :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1" name="フローチャート :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2" name="テキスト ボックス 89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4" name="フローチャート :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5" name="テキスト ボックス 89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7" name="フローチャート :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8" name="テキスト ボックス 89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フローチャート :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0" name="テキスト ボックス 89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6" name="円/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8" name="円/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9" name="テキスト ボックス 90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0" name="円/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1" name="テキスト ボックス 91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2" name="円/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3" name="テキスト ボックス 91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4" name="円/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5" name="テキスト ボックス 91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・人件費は前年度と比較して減となった。これは職員</a:t>
          </a:r>
          <a:r>
            <a:rPr kumimoji="1" lang="en-US" altLang="ja-JP" sz="1100">
              <a:latin typeface="ＭＳ Ｐゴシック"/>
            </a:rPr>
            <a:t>15</a:t>
          </a:r>
          <a:r>
            <a:rPr kumimoji="1" lang="ja-JP" altLang="en-US" sz="1100">
              <a:latin typeface="ＭＳ Ｐゴシック"/>
            </a:rPr>
            <a:t>人の削減を行ったため職員給与費と共済組合等負担金が減少したものである。しかしながら、</a:t>
          </a:r>
          <a:r>
            <a:rPr kumimoji="1" lang="en-US" altLang="ja-JP" sz="1100">
              <a:latin typeface="ＭＳ Ｐゴシック"/>
            </a:rPr>
            <a:t>28</a:t>
          </a:r>
          <a:r>
            <a:rPr kumimoji="1" lang="ja-JP" altLang="en-US" sz="1100">
              <a:latin typeface="ＭＳ Ｐゴシック"/>
            </a:rPr>
            <a:t>年</a:t>
          </a:r>
          <a:r>
            <a:rPr kumimoji="1" lang="en-US" altLang="ja-JP" sz="1100">
              <a:latin typeface="ＭＳ Ｐゴシック"/>
            </a:rPr>
            <a:t>4</a:t>
          </a:r>
          <a:r>
            <a:rPr kumimoji="1" lang="ja-JP" altLang="en-US" sz="1100">
              <a:latin typeface="ＭＳ Ｐゴシック"/>
            </a:rPr>
            <a:t>月に発生した</a:t>
          </a:r>
          <a:r>
            <a:rPr kumimoji="1" lang="ja-JP" altLang="en-US" sz="1100">
              <a:solidFill>
                <a:sysClr val="windowText" lastClr="000000"/>
              </a:solidFill>
              <a:latin typeface="ＭＳ Ｐゴシック"/>
            </a:rPr>
            <a:t>平成２８年熊本地震や</a:t>
          </a:r>
          <a:r>
            <a:rPr kumimoji="1" lang="en-US" altLang="ja-JP" sz="1100">
              <a:solidFill>
                <a:sysClr val="windowText" lastClr="000000"/>
              </a:solidFill>
              <a:latin typeface="ＭＳ Ｐゴシック"/>
            </a:rPr>
            <a:t>6</a:t>
          </a:r>
          <a:r>
            <a:rPr kumimoji="1" lang="ja-JP" altLang="en-US" sz="1100">
              <a:solidFill>
                <a:sysClr val="windowText" lastClr="000000"/>
              </a:solidFill>
              <a:latin typeface="ＭＳ Ｐゴシック"/>
            </a:rPr>
            <a:t>～</a:t>
          </a:r>
          <a:r>
            <a:rPr kumimoji="1" lang="en-US" altLang="ja-JP" sz="1100">
              <a:solidFill>
                <a:sysClr val="windowText" lastClr="000000"/>
              </a:solidFill>
              <a:latin typeface="ＭＳ Ｐゴシック"/>
            </a:rPr>
            <a:t>7</a:t>
          </a:r>
          <a:r>
            <a:rPr kumimoji="1" lang="ja-JP" altLang="en-US" sz="1100">
              <a:solidFill>
                <a:sysClr val="windowText" lastClr="000000"/>
              </a:solidFill>
              <a:latin typeface="ＭＳ Ｐゴシック"/>
            </a:rPr>
            <a:t>月の豪雨に伴う災害復旧に全職員で対応したため時間外勤務手当は増となっている。物件費は微増となっており過去</a:t>
          </a:r>
          <a:r>
            <a:rPr kumimoji="1" lang="en-US" altLang="ja-JP" sz="1100">
              <a:solidFill>
                <a:sysClr val="windowText" lastClr="000000"/>
              </a:solidFill>
              <a:latin typeface="ＭＳ Ｐゴシック"/>
            </a:rPr>
            <a:t>5</a:t>
          </a:r>
          <a:r>
            <a:rPr kumimoji="1" lang="ja-JP" altLang="en-US" sz="1100">
              <a:solidFill>
                <a:sysClr val="windowText" lastClr="000000"/>
              </a:solidFill>
              <a:latin typeface="ＭＳ Ｐゴシック"/>
            </a:rPr>
            <a:t>年間を見ても増加傾向にある。</a:t>
          </a:r>
          <a:r>
            <a:rPr kumimoji="1" lang="en-US" altLang="ja-JP" sz="1100">
              <a:solidFill>
                <a:sysClr val="windowText" lastClr="000000"/>
              </a:solidFill>
              <a:latin typeface="ＭＳ Ｐゴシック"/>
            </a:rPr>
            <a:t>28</a:t>
          </a:r>
          <a:r>
            <a:rPr kumimoji="1" lang="ja-JP" altLang="en-US" sz="1100">
              <a:solidFill>
                <a:sysClr val="windowText" lastClr="000000"/>
              </a:solidFill>
              <a:latin typeface="ＭＳ Ｐゴシック"/>
            </a:rPr>
            <a:t>年度については、平成</a:t>
          </a:r>
          <a:r>
            <a:rPr kumimoji="1" lang="en-US" altLang="ja-JP" sz="1100">
              <a:solidFill>
                <a:sysClr val="windowText" lastClr="000000"/>
              </a:solidFill>
              <a:latin typeface="ＭＳ Ｐゴシック"/>
            </a:rPr>
            <a:t>28</a:t>
          </a:r>
          <a:r>
            <a:rPr kumimoji="1" lang="ja-JP" altLang="en-US" sz="1100">
              <a:solidFill>
                <a:sysClr val="windowText" lastClr="000000"/>
              </a:solidFill>
              <a:latin typeface="ＭＳ Ｐゴシック"/>
            </a:rPr>
            <a:t>年熊本地震に関する被災住宅解体・処理業務や災害ごみ処分業務等の委託料が増の要因となっている。維持補修費は例年より増となっており、主な要因として道路橋りょう等のインフラや公共施設の老朽化に伴う維持費の増が挙げられる。なお、本市は</a:t>
          </a:r>
          <a:r>
            <a:rPr kumimoji="1" lang="en-US" altLang="ja-JP" sz="1100">
              <a:solidFill>
                <a:sysClr val="windowText" lastClr="000000"/>
              </a:solidFill>
              <a:latin typeface="ＭＳ Ｐゴシック"/>
            </a:rPr>
            <a:t>800</a:t>
          </a:r>
          <a:r>
            <a:rPr kumimoji="1" lang="ja-JP" altLang="en-US" sz="1100">
              <a:solidFill>
                <a:sysClr val="windowText" lastClr="000000"/>
              </a:solidFill>
              <a:latin typeface="ＭＳ Ｐゴシック"/>
            </a:rPr>
            <a:t>を超える橋りょうを有しており、維持補修費は今後も増加する見込みである。扶助費は例年どおり増加しており、保育所運営に関する経費の伸びが主な要因である。扶助費の抑制は困難であるが、審査の適正化に力を入れる等の対応を図る。補助費等は類似団体と比較した場合住民一人当たり</a:t>
          </a:r>
          <a:r>
            <a:rPr kumimoji="1" lang="en-US" altLang="ja-JP" sz="1100">
              <a:solidFill>
                <a:sysClr val="windowText" lastClr="000000"/>
              </a:solidFill>
              <a:latin typeface="ＭＳ Ｐゴシック"/>
            </a:rPr>
            <a:t>10,000</a:t>
          </a:r>
          <a:r>
            <a:rPr kumimoji="1" lang="ja-JP" altLang="en-US" sz="1100">
              <a:solidFill>
                <a:sysClr val="windowText" lastClr="000000"/>
              </a:solidFill>
              <a:latin typeface="ＭＳ Ｐゴシック"/>
            </a:rPr>
            <a:t>円以上と大きく上回っている。これは、一部事務組合や公営企業会計への補助金が高額のためである。</a:t>
          </a:r>
          <a:r>
            <a:rPr kumimoji="1" lang="en-US" altLang="ja-JP" sz="1100">
              <a:solidFill>
                <a:sysClr val="windowText" lastClr="000000"/>
              </a:solidFill>
              <a:latin typeface="ＭＳ Ｐゴシック"/>
            </a:rPr>
            <a:t>28</a:t>
          </a:r>
          <a:r>
            <a:rPr kumimoji="1" lang="ja-JP" altLang="en-US" sz="1100">
              <a:solidFill>
                <a:sysClr val="windowText" lastClr="000000"/>
              </a:solidFill>
              <a:latin typeface="ＭＳ Ｐゴシック"/>
            </a:rPr>
            <a:t>年度は平成</a:t>
          </a:r>
          <a:r>
            <a:rPr kumimoji="1" lang="en-US" altLang="ja-JP" sz="1100">
              <a:solidFill>
                <a:sysClr val="windowText" lastClr="000000"/>
              </a:solidFill>
              <a:latin typeface="ＭＳ Ｐゴシック"/>
            </a:rPr>
            <a:t>28</a:t>
          </a:r>
          <a:r>
            <a:rPr kumimoji="1" lang="ja-JP" altLang="en-US" sz="1100">
              <a:solidFill>
                <a:sysClr val="windowText" lastClr="000000"/>
              </a:solidFill>
              <a:latin typeface="ＭＳ Ｐゴシック"/>
            </a:rPr>
            <a:t>年</a:t>
          </a:r>
          <a:r>
            <a:rPr kumimoji="1" lang="ja-JP" altLang="ja-JP" sz="1100">
              <a:solidFill>
                <a:sysClr val="windowText" lastClr="000000"/>
              </a:solidFill>
              <a:latin typeface="+mn-lt"/>
              <a:ea typeface="+mn-ea"/>
              <a:cs typeface="+mn-cs"/>
            </a:rPr>
            <a:t>熊本地震からの復旧復興のため、被災住宅等復旧事業補助等を実施し市民の生活再建を支援したこと</a:t>
          </a:r>
          <a:r>
            <a:rPr kumimoji="1" lang="ja-JP" altLang="en-US" sz="1100">
              <a:solidFill>
                <a:sysClr val="windowText" lastClr="000000"/>
              </a:solidFill>
              <a:latin typeface="+mn-lt"/>
              <a:ea typeface="+mn-ea"/>
              <a:cs typeface="+mn-cs"/>
            </a:rPr>
            <a:t>が</a:t>
          </a:r>
          <a:r>
            <a:rPr kumimoji="1" lang="ja-JP" altLang="ja-JP" sz="1100">
              <a:solidFill>
                <a:sysClr val="windowText" lastClr="000000"/>
              </a:solidFill>
              <a:latin typeface="+mn-lt"/>
              <a:ea typeface="+mn-ea"/>
              <a:cs typeface="+mn-cs"/>
            </a:rPr>
            <a:t>増の</a:t>
          </a:r>
          <a:r>
            <a:rPr kumimoji="1" lang="ja-JP" altLang="en-US" sz="1100">
              <a:solidFill>
                <a:sysClr val="windowText" lastClr="000000"/>
              </a:solidFill>
              <a:latin typeface="+mn-lt"/>
              <a:ea typeface="+mn-ea"/>
              <a:cs typeface="+mn-cs"/>
            </a:rPr>
            <a:t>主な</a:t>
          </a:r>
          <a:r>
            <a:rPr kumimoji="1" lang="ja-JP" altLang="ja-JP" sz="1100">
              <a:solidFill>
                <a:sysClr val="windowText" lastClr="000000"/>
              </a:solidFill>
              <a:latin typeface="+mn-lt"/>
              <a:ea typeface="+mn-ea"/>
              <a:cs typeface="+mn-cs"/>
            </a:rPr>
            <a:t>要因</a:t>
          </a:r>
          <a:r>
            <a:rPr kumimoji="1" lang="ja-JP" altLang="en-US" sz="1100">
              <a:solidFill>
                <a:sysClr val="windowText" lastClr="000000"/>
              </a:solidFill>
              <a:latin typeface="+mn-lt"/>
              <a:ea typeface="+mn-ea"/>
              <a:cs typeface="+mn-cs"/>
            </a:rPr>
            <a:t>となっている。</a:t>
          </a:r>
          <a:r>
            <a:rPr kumimoji="1" lang="ja-JP" altLang="en-US" sz="1100">
              <a:solidFill>
                <a:sysClr val="windowText" lastClr="000000"/>
              </a:solidFill>
              <a:latin typeface="ＭＳ Ｐゴシック"/>
            </a:rPr>
            <a:t>普通建設事業の新規分は、学校規模適正化事業（玉陵小・中学校）の影響で増加しており、前年度と比較して住民一人当たり約</a:t>
          </a:r>
          <a:r>
            <a:rPr kumimoji="1" lang="en-US" altLang="ja-JP" sz="1100">
              <a:solidFill>
                <a:sysClr val="windowText" lastClr="000000"/>
              </a:solidFill>
              <a:latin typeface="ＭＳ Ｐゴシック"/>
            </a:rPr>
            <a:t>8,000</a:t>
          </a:r>
          <a:r>
            <a:rPr kumimoji="1" lang="ja-JP" altLang="en-US" sz="1100">
              <a:solidFill>
                <a:sysClr val="windowText" lastClr="000000"/>
              </a:solidFill>
              <a:latin typeface="ＭＳ Ｐゴシック"/>
            </a:rPr>
            <a:t>円増となった。更新分は、道路橋りょうのインフラ等の更新により増加しており、住民一人当たり約</a:t>
          </a:r>
          <a:r>
            <a:rPr kumimoji="1" lang="en-US" altLang="ja-JP" sz="1100">
              <a:solidFill>
                <a:sysClr val="windowText" lastClr="000000"/>
              </a:solidFill>
              <a:latin typeface="ＭＳ Ｐゴシック"/>
            </a:rPr>
            <a:t>16,500</a:t>
          </a:r>
          <a:r>
            <a:rPr kumimoji="1" lang="ja-JP" altLang="en-US" sz="1100">
              <a:solidFill>
                <a:sysClr val="windowText" lastClr="000000"/>
              </a:solidFill>
              <a:latin typeface="ＭＳ Ｐゴシック"/>
            </a:rPr>
            <a:t>円増となった。今後も、市民会館建設事業やインフラ・公共施設等の更新が控えているため、長期見通しにより計画的な事業実施を行う必要がある。災害復旧事業費は、平成</a:t>
          </a:r>
          <a:r>
            <a:rPr kumimoji="1" lang="en-US" altLang="ja-JP" sz="1100">
              <a:solidFill>
                <a:sysClr val="windowText" lastClr="000000"/>
              </a:solidFill>
              <a:latin typeface="ＭＳ Ｐゴシック"/>
            </a:rPr>
            <a:t>28</a:t>
          </a:r>
          <a:r>
            <a:rPr kumimoji="1" lang="ja-JP" altLang="en-US" sz="1100">
              <a:solidFill>
                <a:sysClr val="windowText" lastClr="000000"/>
              </a:solidFill>
              <a:latin typeface="ＭＳ Ｐゴシック"/>
            </a:rPr>
            <a:t>年</a:t>
          </a:r>
          <a:r>
            <a:rPr kumimoji="1" lang="ja-JP" altLang="ja-JP" sz="1100">
              <a:solidFill>
                <a:sysClr val="windowText" lastClr="000000"/>
              </a:solidFill>
              <a:latin typeface="+mn-lt"/>
              <a:ea typeface="+mn-ea"/>
              <a:cs typeface="+mn-cs"/>
            </a:rPr>
            <a:t>熊本地震</a:t>
          </a:r>
          <a:r>
            <a:rPr kumimoji="1" lang="ja-JP" altLang="ja-JP" sz="1100">
              <a:solidFill>
                <a:sysClr val="windowText" lastClr="000000"/>
              </a:solidFill>
              <a:latin typeface="+mn-ea"/>
              <a:ea typeface="+mn-ea"/>
              <a:cs typeface="+mn-cs"/>
            </a:rPr>
            <a:t>および</a:t>
          </a:r>
          <a:r>
            <a:rPr kumimoji="1" lang="ja-JP" altLang="en-US" sz="1100">
              <a:solidFill>
                <a:sysClr val="windowText" lastClr="000000"/>
              </a:solidFill>
              <a:latin typeface="+mn-ea"/>
              <a:ea typeface="+mn-ea"/>
              <a:cs typeface="+mn-cs"/>
            </a:rPr>
            <a:t>豪雨</a:t>
          </a:r>
          <a:r>
            <a:rPr kumimoji="1" lang="ja-JP" altLang="ja-JP" sz="1100">
              <a:solidFill>
                <a:sysClr val="windowText" lastClr="000000"/>
              </a:solidFill>
              <a:latin typeface="+mn-lt"/>
              <a:ea typeface="+mn-ea"/>
              <a:cs typeface="+mn-cs"/>
            </a:rPr>
            <a:t>の影響により被害を受けた道路橋りょう、河川、農地農業用施設、社会体育施設等の復旧経費により大幅に増額</a:t>
          </a:r>
          <a:r>
            <a:rPr kumimoji="1" lang="ja-JP" altLang="en-US" sz="1100">
              <a:solidFill>
                <a:sysClr val="windowText" lastClr="000000"/>
              </a:solidFill>
              <a:latin typeface="+mn-lt"/>
              <a:ea typeface="+mn-ea"/>
              <a:cs typeface="+mn-cs"/>
            </a:rPr>
            <a:t>となった。</a:t>
          </a:r>
          <a:r>
            <a:rPr kumimoji="1" lang="ja-JP" altLang="en-US" sz="1100">
              <a:solidFill>
                <a:sysClr val="windowText" lastClr="000000"/>
              </a:solidFill>
              <a:latin typeface="+mn-ea"/>
              <a:ea typeface="+mn-ea"/>
              <a:cs typeface="+mn-cs"/>
            </a:rPr>
            <a:t>公債費は、</a:t>
          </a:r>
          <a:r>
            <a:rPr kumimoji="1" lang="en-US" altLang="ja-JP" sz="1100">
              <a:solidFill>
                <a:sysClr val="windowText" lastClr="000000"/>
              </a:solidFill>
              <a:latin typeface="+mn-ea"/>
              <a:ea typeface="+mn-ea"/>
              <a:cs typeface="+mn-cs"/>
            </a:rPr>
            <a:t>25</a:t>
          </a:r>
          <a:r>
            <a:rPr kumimoji="1" lang="ja-JP" altLang="en-US" sz="1100">
              <a:solidFill>
                <a:sysClr val="windowText" lastClr="000000"/>
              </a:solidFill>
              <a:latin typeface="+mn-ea"/>
              <a:ea typeface="+mn-ea"/>
              <a:cs typeface="+mn-cs"/>
            </a:rPr>
            <a:t>年度以降減少傾向にあり類似団体平均も下回っているが、今後は合併特例債等の償還により増加していく見込みである。積立金は</a:t>
          </a:r>
          <a:r>
            <a:rPr kumimoji="1" lang="en-US" altLang="ja-JP" sz="1100">
              <a:solidFill>
                <a:sysClr val="windowText" lastClr="000000"/>
              </a:solidFill>
              <a:latin typeface="+mn-ea"/>
              <a:ea typeface="+mn-ea"/>
              <a:cs typeface="+mn-cs"/>
            </a:rPr>
            <a:t>27</a:t>
          </a:r>
          <a:r>
            <a:rPr kumimoji="1" lang="ja-JP" altLang="en-US" sz="1100">
              <a:solidFill>
                <a:sysClr val="windowText" lastClr="000000"/>
              </a:solidFill>
              <a:latin typeface="+mn-ea"/>
              <a:ea typeface="+mn-ea"/>
              <a:cs typeface="+mn-cs"/>
            </a:rPr>
            <a:t>年度決算の剰余金分</a:t>
          </a:r>
          <a:r>
            <a:rPr kumimoji="1" lang="en-US" altLang="ja-JP" sz="1100">
              <a:solidFill>
                <a:sysClr val="windowText" lastClr="000000"/>
              </a:solidFill>
              <a:latin typeface="+mn-ea"/>
              <a:ea typeface="+mn-ea"/>
              <a:cs typeface="+mn-cs"/>
            </a:rPr>
            <a:t>28</a:t>
          </a:r>
          <a:r>
            <a:rPr kumimoji="1" lang="ja-JP" altLang="en-US" sz="1100">
              <a:solidFill>
                <a:sysClr val="windowText" lastClr="000000"/>
              </a:solidFill>
              <a:latin typeface="+mn-ea"/>
              <a:ea typeface="+mn-ea"/>
              <a:cs typeface="+mn-cs"/>
            </a:rPr>
            <a:t>百万円を財政調整基金に積立てたことなどにより増となった。貸付金は主に中小企業振興</a:t>
          </a:r>
          <a:r>
            <a:rPr kumimoji="1" lang="ja-JP" altLang="en-US" sz="1100">
              <a:solidFill>
                <a:sysClr val="windowText" lastClr="000000"/>
              </a:solidFill>
              <a:latin typeface="+mn-lt"/>
              <a:ea typeface="+mn-ea"/>
              <a:cs typeface="+mn-cs"/>
            </a:rPr>
            <a:t>預託金等であり、ほぼ横ばいとなっている。繰出金は前年度と比較して減となっており類似団体平均を下回った。これは、国民健康保険事業会計への赤字補てん分としての繰出金が</a:t>
          </a:r>
          <a:r>
            <a:rPr kumimoji="1" lang="en-US" altLang="ja-JP" sz="1100">
              <a:solidFill>
                <a:sysClr val="windowText" lastClr="000000"/>
              </a:solidFill>
              <a:latin typeface="+mn-ea"/>
              <a:ea typeface="+mn-ea"/>
              <a:cs typeface="+mn-cs"/>
            </a:rPr>
            <a:t>567</a:t>
          </a:r>
          <a:r>
            <a:rPr kumimoji="1" lang="ja-JP" altLang="en-US" sz="1100">
              <a:solidFill>
                <a:sysClr val="windowText" lastClr="000000"/>
              </a:solidFill>
              <a:latin typeface="+mn-ea"/>
              <a:ea typeface="+mn-ea"/>
              <a:cs typeface="+mn-cs"/>
            </a:rPr>
            <a:t>百万円</a:t>
          </a:r>
          <a:r>
            <a:rPr kumimoji="1" lang="ja-JP" altLang="en-US" sz="1100">
              <a:solidFill>
                <a:sysClr val="windowText" lastClr="000000"/>
              </a:solidFill>
              <a:latin typeface="+mn-lt"/>
              <a:ea typeface="+mn-ea"/>
              <a:cs typeface="+mn-cs"/>
            </a:rPr>
            <a:t>減となったことが主な要因である。他会計への繰出金の</a:t>
          </a:r>
          <a:r>
            <a:rPr kumimoji="1" lang="ja-JP" altLang="en-US" sz="1100">
              <a:solidFill>
                <a:schemeClr val="dk1"/>
              </a:solidFill>
              <a:latin typeface="+mn-lt"/>
              <a:ea typeface="+mn-ea"/>
              <a:cs typeface="+mn-cs"/>
            </a:rPr>
            <a:t>主な財源は一般財源であるため、各特別会計の健全化にも取り組んでいく必要がある。</a:t>
          </a:r>
          <a:endParaRPr kumimoji="1" lang="ja-JP" altLang="en-US" sz="11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熊本県玉名市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67,605
67,035
152.60
34,774,004
33,075,764
1,159,517
18,092,478
31,123,569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15.6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33630</xdr:rowOff>
    </xdr:from>
    <xdr:to>
      <xdr:col>6</xdr:col>
      <xdr:colOff>510540</xdr:colOff>
      <xdr:row>37</xdr:row>
      <xdr:rowOff>43688</xdr:rowOff>
    </xdr:to>
    <xdr:cxnSp macro="">
      <xdr:nvCxnSpPr>
        <xdr:cNvPr id="54" name="直線コネクタ 53"/>
        <xdr:cNvCxnSpPr/>
      </xdr:nvCxnSpPr>
      <xdr:spPr>
        <a:xfrm flipV="1">
          <a:off x="4633595" y="5177130"/>
          <a:ext cx="1270" cy="121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47515</xdr:rowOff>
    </xdr:from>
    <xdr:ext cx="469744" cy="259045"/>
    <xdr:sp macro="" textlink="">
      <xdr:nvSpPr>
        <xdr:cNvPr id="55" name="議会費最小値テキスト"/>
        <xdr:cNvSpPr txBox="1"/>
      </xdr:nvSpPr>
      <xdr:spPr>
        <a:xfrm>
          <a:off x="4686300"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2,585</a:t>
          </a:r>
          <a:endParaRPr kumimoji="1" lang="ja-JP" altLang="en-US" sz="1000" b="1">
            <a:latin typeface="ＭＳ Ｐゴシック"/>
          </a:endParaRPr>
        </a:p>
      </xdr:txBody>
    </xdr:sp>
    <xdr:clientData/>
  </xdr:oneCellAnchor>
  <xdr:twoCellAnchor>
    <xdr:from>
      <xdr:col>6</xdr:col>
      <xdr:colOff>422275</xdr:colOff>
      <xdr:row>37</xdr:row>
      <xdr:rowOff>43688</xdr:rowOff>
    </xdr:from>
    <xdr:to>
      <xdr:col>6</xdr:col>
      <xdr:colOff>600075</xdr:colOff>
      <xdr:row>37</xdr:row>
      <xdr:rowOff>43688</xdr:rowOff>
    </xdr:to>
    <xdr:cxnSp macro="">
      <xdr:nvCxnSpPr>
        <xdr:cNvPr id="56" name="直線コネクタ 55"/>
        <xdr:cNvCxnSpPr/>
      </xdr:nvCxnSpPr>
      <xdr:spPr>
        <a:xfrm>
          <a:off x="4546600" y="638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151757</xdr:rowOff>
    </xdr:from>
    <xdr:ext cx="469744" cy="259045"/>
    <xdr:sp macro="" textlink="">
      <xdr:nvSpPr>
        <xdr:cNvPr id="57" name="議会費最大値テキスト"/>
        <xdr:cNvSpPr txBox="1"/>
      </xdr:nvSpPr>
      <xdr:spPr>
        <a:xfrm>
          <a:off x="4686300" y="49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5,232</a:t>
          </a:r>
          <a:endParaRPr kumimoji="1" lang="ja-JP" altLang="en-US" sz="1000" b="1">
            <a:latin typeface="ＭＳ Ｐゴシック"/>
          </a:endParaRPr>
        </a:p>
      </xdr:txBody>
    </xdr:sp>
    <xdr:clientData/>
  </xdr:oneCellAnchor>
  <xdr:twoCellAnchor>
    <xdr:from>
      <xdr:col>6</xdr:col>
      <xdr:colOff>422275</xdr:colOff>
      <xdr:row>30</xdr:row>
      <xdr:rowOff>33630</xdr:rowOff>
    </xdr:from>
    <xdr:to>
      <xdr:col>6</xdr:col>
      <xdr:colOff>600075</xdr:colOff>
      <xdr:row>30</xdr:row>
      <xdr:rowOff>33630</xdr:rowOff>
    </xdr:to>
    <xdr:cxnSp macro="">
      <xdr:nvCxnSpPr>
        <xdr:cNvPr id="58" name="直線コネクタ 57"/>
        <xdr:cNvCxnSpPr/>
      </xdr:nvCxnSpPr>
      <xdr:spPr>
        <a:xfrm>
          <a:off x="4546600" y="517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60147</xdr:rowOff>
    </xdr:from>
    <xdr:to>
      <xdr:col>6</xdr:col>
      <xdr:colOff>511175</xdr:colOff>
      <xdr:row>34</xdr:row>
      <xdr:rowOff>17170</xdr:rowOff>
    </xdr:to>
    <xdr:cxnSp macro="">
      <xdr:nvCxnSpPr>
        <xdr:cNvPr id="59" name="直線コネクタ 58"/>
        <xdr:cNvCxnSpPr/>
      </xdr:nvCxnSpPr>
      <xdr:spPr>
        <a:xfrm>
          <a:off x="3797300" y="5717997"/>
          <a:ext cx="838200" cy="1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64584</xdr:rowOff>
    </xdr:from>
    <xdr:ext cx="469744" cy="259045"/>
    <xdr:sp macro="" textlink="">
      <xdr:nvSpPr>
        <xdr:cNvPr id="60" name="議会費平均値テキスト"/>
        <xdr:cNvSpPr txBox="1"/>
      </xdr:nvSpPr>
      <xdr:spPr>
        <a:xfrm>
          <a:off x="4686300" y="5893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86157</xdr:rowOff>
    </xdr:from>
    <xdr:to>
      <xdr:col>6</xdr:col>
      <xdr:colOff>561975</xdr:colOff>
      <xdr:row>35</xdr:row>
      <xdr:rowOff>16307</xdr:rowOff>
    </xdr:to>
    <xdr:sp macro="" textlink="">
      <xdr:nvSpPr>
        <xdr:cNvPr id="61" name="フローチャート : 判断 60"/>
        <xdr:cNvSpPr/>
      </xdr:nvSpPr>
      <xdr:spPr>
        <a:xfrm>
          <a:off x="45847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60147</xdr:rowOff>
    </xdr:from>
    <xdr:to>
      <xdr:col>5</xdr:col>
      <xdr:colOff>358775</xdr:colOff>
      <xdr:row>34</xdr:row>
      <xdr:rowOff>6655</xdr:rowOff>
    </xdr:to>
    <xdr:cxnSp macro="">
      <xdr:nvCxnSpPr>
        <xdr:cNvPr id="62" name="直線コネクタ 61"/>
        <xdr:cNvCxnSpPr/>
      </xdr:nvCxnSpPr>
      <xdr:spPr>
        <a:xfrm flipV="1">
          <a:off x="2908300" y="5717997"/>
          <a:ext cx="889000" cy="11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93015</xdr:rowOff>
    </xdr:from>
    <xdr:to>
      <xdr:col>5</xdr:col>
      <xdr:colOff>409575</xdr:colOff>
      <xdr:row>34</xdr:row>
      <xdr:rowOff>23165</xdr:rowOff>
    </xdr:to>
    <xdr:sp macro="" textlink="">
      <xdr:nvSpPr>
        <xdr:cNvPr id="63" name="フローチャート : 判断 62"/>
        <xdr:cNvSpPr/>
      </xdr:nvSpPr>
      <xdr:spPr>
        <a:xfrm>
          <a:off x="3746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14292</xdr:rowOff>
    </xdr:from>
    <xdr:ext cx="469744" cy="259045"/>
    <xdr:sp macro="" textlink="">
      <xdr:nvSpPr>
        <xdr:cNvPr id="64" name="テキスト ボックス 63"/>
        <xdr:cNvSpPr txBox="1"/>
      </xdr:nvSpPr>
      <xdr:spPr>
        <a:xfrm>
          <a:off x="3562427"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6655</xdr:rowOff>
    </xdr:from>
    <xdr:to>
      <xdr:col>4</xdr:col>
      <xdr:colOff>155575</xdr:colOff>
      <xdr:row>34</xdr:row>
      <xdr:rowOff>77978</xdr:rowOff>
    </xdr:to>
    <xdr:cxnSp macro="">
      <xdr:nvCxnSpPr>
        <xdr:cNvPr id="65" name="直線コネクタ 64"/>
        <xdr:cNvCxnSpPr/>
      </xdr:nvCxnSpPr>
      <xdr:spPr>
        <a:xfrm flipV="1">
          <a:off x="2019300" y="5835955"/>
          <a:ext cx="889000" cy="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116247</xdr:rowOff>
    </xdr:from>
    <xdr:ext cx="469744" cy="259045"/>
    <xdr:sp macro="" textlink="">
      <xdr:nvSpPr>
        <xdr:cNvPr id="67" name="テキスト ボックス 66"/>
        <xdr:cNvSpPr txBox="1"/>
      </xdr:nvSpPr>
      <xdr:spPr>
        <a:xfrm>
          <a:off x="2673427"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122784</xdr:rowOff>
    </xdr:from>
    <xdr:to>
      <xdr:col>2</xdr:col>
      <xdr:colOff>638175</xdr:colOff>
      <xdr:row>34</xdr:row>
      <xdr:rowOff>77978</xdr:rowOff>
    </xdr:to>
    <xdr:cxnSp macro="">
      <xdr:nvCxnSpPr>
        <xdr:cNvPr id="68" name="直線コネクタ 67"/>
        <xdr:cNvCxnSpPr/>
      </xdr:nvCxnSpPr>
      <xdr:spPr>
        <a:xfrm>
          <a:off x="1130300" y="5780634"/>
          <a:ext cx="889000" cy="12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131792</xdr:rowOff>
    </xdr:from>
    <xdr:ext cx="469744" cy="259045"/>
    <xdr:sp macro="" textlink="">
      <xdr:nvSpPr>
        <xdr:cNvPr id="70" name="テキスト ボックス 69"/>
        <xdr:cNvSpPr txBox="1"/>
      </xdr:nvSpPr>
      <xdr:spPr>
        <a:xfrm>
          <a:off x="1784427"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64584</xdr:rowOff>
    </xdr:from>
    <xdr:ext cx="469744" cy="259045"/>
    <xdr:sp macro="" textlink="">
      <xdr:nvSpPr>
        <xdr:cNvPr id="72" name="テキスト ボックス 71"/>
        <xdr:cNvSpPr txBox="1"/>
      </xdr:nvSpPr>
      <xdr:spPr>
        <a:xfrm>
          <a:off x="895427" y="58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137820</xdr:rowOff>
    </xdr:from>
    <xdr:to>
      <xdr:col>6</xdr:col>
      <xdr:colOff>561975</xdr:colOff>
      <xdr:row>34</xdr:row>
      <xdr:rowOff>67970</xdr:rowOff>
    </xdr:to>
    <xdr:sp macro="" textlink="">
      <xdr:nvSpPr>
        <xdr:cNvPr id="78" name="円/楕円 77"/>
        <xdr:cNvSpPr/>
      </xdr:nvSpPr>
      <xdr:spPr>
        <a:xfrm>
          <a:off x="4584700" y="57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160697</xdr:rowOff>
    </xdr:from>
    <xdr:ext cx="469744" cy="259045"/>
    <xdr:sp macro="" textlink="">
      <xdr:nvSpPr>
        <xdr:cNvPr id="79" name="議会費該当値テキスト"/>
        <xdr:cNvSpPr txBox="1"/>
      </xdr:nvSpPr>
      <xdr:spPr>
        <a:xfrm>
          <a:off x="4686300" y="564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3,768</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9347</xdr:rowOff>
    </xdr:from>
    <xdr:to>
      <xdr:col>5</xdr:col>
      <xdr:colOff>409575</xdr:colOff>
      <xdr:row>33</xdr:row>
      <xdr:rowOff>110947</xdr:rowOff>
    </xdr:to>
    <xdr:sp macro="" textlink="">
      <xdr:nvSpPr>
        <xdr:cNvPr id="80" name="円/楕円 79"/>
        <xdr:cNvSpPr/>
      </xdr:nvSpPr>
      <xdr:spPr>
        <a:xfrm>
          <a:off x="3746500" y="566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127474</xdr:rowOff>
    </xdr:from>
    <xdr:ext cx="469744" cy="259045"/>
    <xdr:sp macro="" textlink="">
      <xdr:nvSpPr>
        <xdr:cNvPr id="81" name="テキスト ボックス 80"/>
        <xdr:cNvSpPr txBox="1"/>
      </xdr:nvSpPr>
      <xdr:spPr>
        <a:xfrm>
          <a:off x="3562427" y="5442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4,049</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127305</xdr:rowOff>
    </xdr:from>
    <xdr:to>
      <xdr:col>4</xdr:col>
      <xdr:colOff>206375</xdr:colOff>
      <xdr:row>34</xdr:row>
      <xdr:rowOff>57455</xdr:rowOff>
    </xdr:to>
    <xdr:sp macro="" textlink="">
      <xdr:nvSpPr>
        <xdr:cNvPr id="82" name="円/楕円 81"/>
        <xdr:cNvSpPr/>
      </xdr:nvSpPr>
      <xdr:spPr>
        <a:xfrm>
          <a:off x="2857500" y="578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73982</xdr:rowOff>
    </xdr:from>
    <xdr:ext cx="469744" cy="259045"/>
    <xdr:sp macro="" textlink="">
      <xdr:nvSpPr>
        <xdr:cNvPr id="83" name="テキスト ボックス 82"/>
        <xdr:cNvSpPr txBox="1"/>
      </xdr:nvSpPr>
      <xdr:spPr>
        <a:xfrm>
          <a:off x="2673427" y="556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27178</xdr:rowOff>
    </xdr:from>
    <xdr:to>
      <xdr:col>3</xdr:col>
      <xdr:colOff>3175</xdr:colOff>
      <xdr:row>34</xdr:row>
      <xdr:rowOff>128778</xdr:rowOff>
    </xdr:to>
    <xdr:sp macro="" textlink="">
      <xdr:nvSpPr>
        <xdr:cNvPr id="84" name="円/楕円 83"/>
        <xdr:cNvSpPr/>
      </xdr:nvSpPr>
      <xdr:spPr>
        <a:xfrm>
          <a:off x="1968500" y="58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145305</xdr:rowOff>
    </xdr:from>
    <xdr:ext cx="469744" cy="259045"/>
    <xdr:sp macro="" textlink="">
      <xdr:nvSpPr>
        <xdr:cNvPr id="85" name="テキスト ボックス 84"/>
        <xdr:cNvSpPr txBox="1"/>
      </xdr:nvSpPr>
      <xdr:spPr>
        <a:xfrm>
          <a:off x="1784427" y="563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3,635</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71984</xdr:rowOff>
    </xdr:from>
    <xdr:to>
      <xdr:col>1</xdr:col>
      <xdr:colOff>485775</xdr:colOff>
      <xdr:row>34</xdr:row>
      <xdr:rowOff>2134</xdr:rowOff>
    </xdr:to>
    <xdr:sp macro="" textlink="">
      <xdr:nvSpPr>
        <xdr:cNvPr id="86" name="円/楕円 85"/>
        <xdr:cNvSpPr/>
      </xdr:nvSpPr>
      <xdr:spPr>
        <a:xfrm>
          <a:off x="1079500" y="572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18661</xdr:rowOff>
    </xdr:from>
    <xdr:ext cx="469744" cy="259045"/>
    <xdr:sp macro="" textlink="">
      <xdr:nvSpPr>
        <xdr:cNvPr id="87" name="テキスト ボックス 86"/>
        <xdr:cNvSpPr txBox="1"/>
      </xdr:nvSpPr>
      <xdr:spPr>
        <a:xfrm>
          <a:off x="895427" y="550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61,765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122677</xdr:rowOff>
    </xdr:from>
    <xdr:to>
      <xdr:col>6</xdr:col>
      <xdr:colOff>510540</xdr:colOff>
      <xdr:row>58</xdr:row>
      <xdr:rowOff>4856</xdr:rowOff>
    </xdr:to>
    <xdr:cxnSp macro="">
      <xdr:nvCxnSpPr>
        <xdr:cNvPr id="111" name="直線コネクタ 110"/>
        <xdr:cNvCxnSpPr/>
      </xdr:nvCxnSpPr>
      <xdr:spPr>
        <a:xfrm flipV="1">
          <a:off x="4633595" y="8523727"/>
          <a:ext cx="1270" cy="142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8683</xdr:rowOff>
    </xdr:from>
    <xdr:ext cx="534377" cy="259045"/>
    <xdr:sp macro="" textlink="">
      <xdr:nvSpPr>
        <xdr:cNvPr id="112" name="総務費最小値テキスト"/>
        <xdr:cNvSpPr txBox="1"/>
      </xdr:nvSpPr>
      <xdr:spPr>
        <a:xfrm>
          <a:off x="4686300" y="99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27,696</a:t>
          </a:r>
          <a:endParaRPr kumimoji="1" lang="ja-JP" altLang="en-US" sz="1000" b="1">
            <a:latin typeface="ＭＳ Ｐゴシック"/>
          </a:endParaRPr>
        </a:p>
      </xdr:txBody>
    </xdr:sp>
    <xdr:clientData/>
  </xdr:oneCellAnchor>
  <xdr:twoCellAnchor>
    <xdr:from>
      <xdr:col>6</xdr:col>
      <xdr:colOff>422275</xdr:colOff>
      <xdr:row>58</xdr:row>
      <xdr:rowOff>4856</xdr:rowOff>
    </xdr:from>
    <xdr:to>
      <xdr:col>6</xdr:col>
      <xdr:colOff>600075</xdr:colOff>
      <xdr:row>58</xdr:row>
      <xdr:rowOff>4856</xdr:rowOff>
    </xdr:to>
    <xdr:cxnSp macro="">
      <xdr:nvCxnSpPr>
        <xdr:cNvPr id="113" name="直線コネクタ 112"/>
        <xdr:cNvCxnSpPr/>
      </xdr:nvCxnSpPr>
      <xdr:spPr>
        <a:xfrm>
          <a:off x="4546600" y="994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69354</xdr:rowOff>
    </xdr:from>
    <xdr:ext cx="599010" cy="259045"/>
    <xdr:sp macro="" textlink="">
      <xdr:nvSpPr>
        <xdr:cNvPr id="114" name="総務費最大値テキスト"/>
        <xdr:cNvSpPr txBox="1"/>
      </xdr:nvSpPr>
      <xdr:spPr>
        <a:xfrm>
          <a:off x="4686300" y="829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214,734</a:t>
          </a:r>
          <a:endParaRPr kumimoji="1" lang="ja-JP" altLang="en-US" sz="1000" b="1">
            <a:latin typeface="ＭＳ Ｐゴシック"/>
          </a:endParaRPr>
        </a:p>
      </xdr:txBody>
    </xdr:sp>
    <xdr:clientData/>
  </xdr:oneCellAnchor>
  <xdr:twoCellAnchor>
    <xdr:from>
      <xdr:col>6</xdr:col>
      <xdr:colOff>422275</xdr:colOff>
      <xdr:row>49</xdr:row>
      <xdr:rowOff>122677</xdr:rowOff>
    </xdr:from>
    <xdr:to>
      <xdr:col>6</xdr:col>
      <xdr:colOff>600075</xdr:colOff>
      <xdr:row>49</xdr:row>
      <xdr:rowOff>122677</xdr:rowOff>
    </xdr:to>
    <xdr:cxnSp macro="">
      <xdr:nvCxnSpPr>
        <xdr:cNvPr id="115" name="直線コネクタ 114"/>
        <xdr:cNvCxnSpPr/>
      </xdr:nvCxnSpPr>
      <xdr:spPr>
        <a:xfrm>
          <a:off x="4546600" y="852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167787</xdr:rowOff>
    </xdr:from>
    <xdr:to>
      <xdr:col>6</xdr:col>
      <xdr:colOff>511175</xdr:colOff>
      <xdr:row>57</xdr:row>
      <xdr:rowOff>9878</xdr:rowOff>
    </xdr:to>
    <xdr:cxnSp macro="">
      <xdr:nvCxnSpPr>
        <xdr:cNvPr id="116" name="直線コネクタ 115"/>
        <xdr:cNvCxnSpPr/>
      </xdr:nvCxnSpPr>
      <xdr:spPr>
        <a:xfrm flipV="1">
          <a:off x="3797300" y="9768987"/>
          <a:ext cx="838200" cy="1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16603</xdr:rowOff>
    </xdr:from>
    <xdr:ext cx="534377" cy="259045"/>
    <xdr:sp macro="" textlink="">
      <xdr:nvSpPr>
        <xdr:cNvPr id="117" name="総務費平均値テキスト"/>
        <xdr:cNvSpPr txBox="1"/>
      </xdr:nvSpPr>
      <xdr:spPr>
        <a:xfrm>
          <a:off x="4686300" y="9446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67,490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165176</xdr:rowOff>
    </xdr:from>
    <xdr:to>
      <xdr:col>6</xdr:col>
      <xdr:colOff>561975</xdr:colOff>
      <xdr:row>56</xdr:row>
      <xdr:rowOff>95326</xdr:rowOff>
    </xdr:to>
    <xdr:sp macro="" textlink="">
      <xdr:nvSpPr>
        <xdr:cNvPr id="118" name="フローチャート : 判断 117"/>
        <xdr:cNvSpPr/>
      </xdr:nvSpPr>
      <xdr:spPr>
        <a:xfrm>
          <a:off x="45847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112603</xdr:rowOff>
    </xdr:from>
    <xdr:to>
      <xdr:col>5</xdr:col>
      <xdr:colOff>358775</xdr:colOff>
      <xdr:row>57</xdr:row>
      <xdr:rowOff>9878</xdr:rowOff>
    </xdr:to>
    <xdr:cxnSp macro="">
      <xdr:nvCxnSpPr>
        <xdr:cNvPr id="119" name="直線コネクタ 118"/>
        <xdr:cNvCxnSpPr/>
      </xdr:nvCxnSpPr>
      <xdr:spPr>
        <a:xfrm>
          <a:off x="2908300" y="9542353"/>
          <a:ext cx="889000" cy="24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124851</xdr:rowOff>
    </xdr:from>
    <xdr:to>
      <xdr:col>5</xdr:col>
      <xdr:colOff>409575</xdr:colOff>
      <xdr:row>56</xdr:row>
      <xdr:rowOff>55001</xdr:rowOff>
    </xdr:to>
    <xdr:sp macro="" textlink="">
      <xdr:nvSpPr>
        <xdr:cNvPr id="120" name="フローチャート : 判断 119"/>
        <xdr:cNvSpPr/>
      </xdr:nvSpPr>
      <xdr:spPr>
        <a:xfrm>
          <a:off x="3746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71528</xdr:rowOff>
    </xdr:from>
    <xdr:ext cx="534377" cy="259045"/>
    <xdr:sp macro="" textlink="">
      <xdr:nvSpPr>
        <xdr:cNvPr id="121" name="テキスト ボックス 120"/>
        <xdr:cNvSpPr txBox="1"/>
      </xdr:nvSpPr>
      <xdr:spPr>
        <a:xfrm>
          <a:off x="3530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112603</xdr:rowOff>
    </xdr:from>
    <xdr:to>
      <xdr:col>4</xdr:col>
      <xdr:colOff>155575</xdr:colOff>
      <xdr:row>56</xdr:row>
      <xdr:rowOff>21765</xdr:rowOff>
    </xdr:to>
    <xdr:cxnSp macro="">
      <xdr:nvCxnSpPr>
        <xdr:cNvPr id="122" name="直線コネクタ 121"/>
        <xdr:cNvCxnSpPr/>
      </xdr:nvCxnSpPr>
      <xdr:spPr>
        <a:xfrm flipV="1">
          <a:off x="2019300" y="9542353"/>
          <a:ext cx="889000" cy="8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145752</xdr:rowOff>
    </xdr:from>
    <xdr:ext cx="534377" cy="259045"/>
    <xdr:sp macro="" textlink="">
      <xdr:nvSpPr>
        <xdr:cNvPr id="124" name="テキスト ボックス 123"/>
        <xdr:cNvSpPr txBox="1"/>
      </xdr:nvSpPr>
      <xdr:spPr>
        <a:xfrm>
          <a:off x="2641111" y="974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21765</xdr:rowOff>
    </xdr:from>
    <xdr:to>
      <xdr:col>2</xdr:col>
      <xdr:colOff>638175</xdr:colOff>
      <xdr:row>56</xdr:row>
      <xdr:rowOff>75014</xdr:rowOff>
    </xdr:to>
    <xdr:cxnSp macro="">
      <xdr:nvCxnSpPr>
        <xdr:cNvPr id="125" name="直線コネクタ 124"/>
        <xdr:cNvCxnSpPr/>
      </xdr:nvCxnSpPr>
      <xdr:spPr>
        <a:xfrm flipV="1">
          <a:off x="1130300" y="9622965"/>
          <a:ext cx="889000" cy="5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115493</xdr:rowOff>
    </xdr:from>
    <xdr:ext cx="534377" cy="259045"/>
    <xdr:sp macro="" textlink="">
      <xdr:nvSpPr>
        <xdr:cNvPr id="127" name="テキスト ボックス 126"/>
        <xdr:cNvSpPr txBox="1"/>
      </xdr:nvSpPr>
      <xdr:spPr>
        <a:xfrm>
          <a:off x="1752111" y="97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116987</xdr:rowOff>
    </xdr:from>
    <xdr:to>
      <xdr:col>6</xdr:col>
      <xdr:colOff>561975</xdr:colOff>
      <xdr:row>57</xdr:row>
      <xdr:rowOff>47137</xdr:rowOff>
    </xdr:to>
    <xdr:sp macro="" textlink="">
      <xdr:nvSpPr>
        <xdr:cNvPr id="135" name="円/楕円 134"/>
        <xdr:cNvSpPr/>
      </xdr:nvSpPr>
      <xdr:spPr>
        <a:xfrm>
          <a:off x="4584700" y="971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95414</xdr:rowOff>
    </xdr:from>
    <xdr:ext cx="534377" cy="259045"/>
    <xdr:sp macro="" textlink="">
      <xdr:nvSpPr>
        <xdr:cNvPr id="136" name="総務費該当値テキスト"/>
        <xdr:cNvSpPr txBox="1"/>
      </xdr:nvSpPr>
      <xdr:spPr>
        <a:xfrm>
          <a:off x="4686300" y="96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51,314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130528</xdr:rowOff>
    </xdr:from>
    <xdr:to>
      <xdr:col>5</xdr:col>
      <xdr:colOff>409575</xdr:colOff>
      <xdr:row>57</xdr:row>
      <xdr:rowOff>60678</xdr:rowOff>
    </xdr:to>
    <xdr:sp macro="" textlink="">
      <xdr:nvSpPr>
        <xdr:cNvPr id="137" name="円/楕円 136"/>
        <xdr:cNvSpPr/>
      </xdr:nvSpPr>
      <xdr:spPr>
        <a:xfrm>
          <a:off x="3746500" y="973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51805</xdr:rowOff>
    </xdr:from>
    <xdr:ext cx="534377" cy="259045"/>
    <xdr:sp macro="" textlink="">
      <xdr:nvSpPr>
        <xdr:cNvPr id="138" name="テキスト ボックス 137"/>
        <xdr:cNvSpPr txBox="1"/>
      </xdr:nvSpPr>
      <xdr:spPr>
        <a:xfrm>
          <a:off x="3530111" y="982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49,537</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61803</xdr:rowOff>
    </xdr:from>
    <xdr:to>
      <xdr:col>4</xdr:col>
      <xdr:colOff>206375</xdr:colOff>
      <xdr:row>55</xdr:row>
      <xdr:rowOff>163403</xdr:rowOff>
    </xdr:to>
    <xdr:sp macro="" textlink="">
      <xdr:nvSpPr>
        <xdr:cNvPr id="139" name="円/楕円 138"/>
        <xdr:cNvSpPr/>
      </xdr:nvSpPr>
      <xdr:spPr>
        <a:xfrm>
          <a:off x="2857500" y="949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8480</xdr:rowOff>
    </xdr:from>
    <xdr:ext cx="534377" cy="259045"/>
    <xdr:sp macro="" textlink="">
      <xdr:nvSpPr>
        <xdr:cNvPr id="140" name="テキスト ボックス 139"/>
        <xdr:cNvSpPr txBox="1"/>
      </xdr:nvSpPr>
      <xdr:spPr>
        <a:xfrm>
          <a:off x="2641111" y="926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81,056</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142415</xdr:rowOff>
    </xdr:from>
    <xdr:to>
      <xdr:col>3</xdr:col>
      <xdr:colOff>3175</xdr:colOff>
      <xdr:row>56</xdr:row>
      <xdr:rowOff>72565</xdr:rowOff>
    </xdr:to>
    <xdr:sp macro="" textlink="">
      <xdr:nvSpPr>
        <xdr:cNvPr id="141" name="円/楕円 140"/>
        <xdr:cNvSpPr/>
      </xdr:nvSpPr>
      <xdr:spPr>
        <a:xfrm>
          <a:off x="1968500" y="957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89092</xdr:rowOff>
    </xdr:from>
    <xdr:ext cx="534377" cy="259045"/>
    <xdr:sp macro="" textlink="">
      <xdr:nvSpPr>
        <xdr:cNvPr id="142" name="テキスト ボックス 141"/>
        <xdr:cNvSpPr txBox="1"/>
      </xdr:nvSpPr>
      <xdr:spPr>
        <a:xfrm>
          <a:off x="1752111" y="934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70,477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24214</xdr:rowOff>
    </xdr:from>
    <xdr:to>
      <xdr:col>1</xdr:col>
      <xdr:colOff>485775</xdr:colOff>
      <xdr:row>56</xdr:row>
      <xdr:rowOff>125814</xdr:rowOff>
    </xdr:to>
    <xdr:sp macro="" textlink="">
      <xdr:nvSpPr>
        <xdr:cNvPr id="143" name="円/楕円 142"/>
        <xdr:cNvSpPr/>
      </xdr:nvSpPr>
      <xdr:spPr>
        <a:xfrm>
          <a:off x="1079500" y="962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116941</xdr:rowOff>
    </xdr:from>
    <xdr:ext cx="534377" cy="259045"/>
    <xdr:sp macro="" textlink="">
      <xdr:nvSpPr>
        <xdr:cNvPr id="144" name="テキスト ボックス 143"/>
        <xdr:cNvSpPr txBox="1"/>
      </xdr:nvSpPr>
      <xdr:spPr>
        <a:xfrm>
          <a:off x="863111" y="971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63,489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196,934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37986</xdr:rowOff>
    </xdr:from>
    <xdr:to>
      <xdr:col>6</xdr:col>
      <xdr:colOff>510540</xdr:colOff>
      <xdr:row>79</xdr:row>
      <xdr:rowOff>56578</xdr:rowOff>
    </xdr:to>
    <xdr:cxnSp macro="">
      <xdr:nvCxnSpPr>
        <xdr:cNvPr id="169" name="直線コネクタ 168"/>
        <xdr:cNvCxnSpPr/>
      </xdr:nvCxnSpPr>
      <xdr:spPr>
        <a:xfrm flipV="1">
          <a:off x="4633595" y="12210936"/>
          <a:ext cx="1270" cy="139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60405</xdr:rowOff>
    </xdr:from>
    <xdr:ext cx="599010" cy="259045"/>
    <xdr:sp macro="" textlink="">
      <xdr:nvSpPr>
        <xdr:cNvPr id="170" name="民生費最小値テキスト"/>
        <xdr:cNvSpPr txBox="1"/>
      </xdr:nvSpPr>
      <xdr:spPr>
        <a:xfrm>
          <a:off x="4686300" y="1360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119,045</a:t>
          </a:r>
          <a:endParaRPr kumimoji="1" lang="ja-JP" altLang="en-US" sz="1000" b="1">
            <a:latin typeface="ＭＳ Ｐゴシック"/>
          </a:endParaRPr>
        </a:p>
      </xdr:txBody>
    </xdr:sp>
    <xdr:clientData/>
  </xdr:oneCellAnchor>
  <xdr:twoCellAnchor>
    <xdr:from>
      <xdr:col>6</xdr:col>
      <xdr:colOff>422275</xdr:colOff>
      <xdr:row>79</xdr:row>
      <xdr:rowOff>56578</xdr:rowOff>
    </xdr:from>
    <xdr:to>
      <xdr:col>6</xdr:col>
      <xdr:colOff>600075</xdr:colOff>
      <xdr:row>79</xdr:row>
      <xdr:rowOff>56578</xdr:rowOff>
    </xdr:to>
    <xdr:cxnSp macro="">
      <xdr:nvCxnSpPr>
        <xdr:cNvPr id="171" name="直線コネクタ 170"/>
        <xdr:cNvCxnSpPr/>
      </xdr:nvCxnSpPr>
      <xdr:spPr>
        <a:xfrm>
          <a:off x="4546600" y="1360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156113</xdr:rowOff>
    </xdr:from>
    <xdr:ext cx="599010" cy="259045"/>
    <xdr:sp macro="" textlink="">
      <xdr:nvSpPr>
        <xdr:cNvPr id="172" name="民生費最大値テキスト"/>
        <xdr:cNvSpPr txBox="1"/>
      </xdr:nvSpPr>
      <xdr:spPr>
        <a:xfrm>
          <a:off x="4686300" y="1198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228,509</a:t>
          </a:r>
          <a:endParaRPr kumimoji="1" lang="ja-JP" altLang="en-US" sz="1000" b="1">
            <a:latin typeface="ＭＳ Ｐゴシック"/>
          </a:endParaRPr>
        </a:p>
      </xdr:txBody>
    </xdr:sp>
    <xdr:clientData/>
  </xdr:oneCellAnchor>
  <xdr:twoCellAnchor>
    <xdr:from>
      <xdr:col>6</xdr:col>
      <xdr:colOff>422275</xdr:colOff>
      <xdr:row>71</xdr:row>
      <xdr:rowOff>37986</xdr:rowOff>
    </xdr:from>
    <xdr:to>
      <xdr:col>6</xdr:col>
      <xdr:colOff>600075</xdr:colOff>
      <xdr:row>71</xdr:row>
      <xdr:rowOff>37986</xdr:rowOff>
    </xdr:to>
    <xdr:cxnSp macro="">
      <xdr:nvCxnSpPr>
        <xdr:cNvPr id="173" name="直線コネクタ 172"/>
        <xdr:cNvCxnSpPr/>
      </xdr:nvCxnSpPr>
      <xdr:spPr>
        <a:xfrm>
          <a:off x="4546600" y="122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9233</xdr:rowOff>
    </xdr:from>
    <xdr:to>
      <xdr:col>6</xdr:col>
      <xdr:colOff>511175</xdr:colOff>
      <xdr:row>75</xdr:row>
      <xdr:rowOff>68187</xdr:rowOff>
    </xdr:to>
    <xdr:cxnSp macro="">
      <xdr:nvCxnSpPr>
        <xdr:cNvPr id="174" name="直線コネクタ 173"/>
        <xdr:cNvCxnSpPr/>
      </xdr:nvCxnSpPr>
      <xdr:spPr>
        <a:xfrm flipV="1">
          <a:off x="3797300" y="12867983"/>
          <a:ext cx="838200" cy="5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133278</xdr:rowOff>
    </xdr:from>
    <xdr:ext cx="599010" cy="259045"/>
    <xdr:sp macro="" textlink="">
      <xdr:nvSpPr>
        <xdr:cNvPr id="175" name="民生費平均値テキスト"/>
        <xdr:cNvSpPr txBox="1"/>
      </xdr:nvSpPr>
      <xdr:spPr>
        <a:xfrm>
          <a:off x="4686300" y="12992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161,307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154851</xdr:rowOff>
    </xdr:from>
    <xdr:to>
      <xdr:col>6</xdr:col>
      <xdr:colOff>561975</xdr:colOff>
      <xdr:row>76</xdr:row>
      <xdr:rowOff>85001</xdr:rowOff>
    </xdr:to>
    <xdr:sp macro="" textlink="">
      <xdr:nvSpPr>
        <xdr:cNvPr id="176" name="フローチャート : 判断 175"/>
        <xdr:cNvSpPr/>
      </xdr:nvSpPr>
      <xdr:spPr>
        <a:xfrm>
          <a:off x="45847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68187</xdr:rowOff>
    </xdr:from>
    <xdr:to>
      <xdr:col>5</xdr:col>
      <xdr:colOff>358775</xdr:colOff>
      <xdr:row>76</xdr:row>
      <xdr:rowOff>110313</xdr:rowOff>
    </xdr:to>
    <xdr:cxnSp macro="">
      <xdr:nvCxnSpPr>
        <xdr:cNvPr id="177" name="直線コネクタ 176"/>
        <xdr:cNvCxnSpPr/>
      </xdr:nvCxnSpPr>
      <xdr:spPr>
        <a:xfrm flipV="1">
          <a:off x="2908300" y="12926937"/>
          <a:ext cx="889000" cy="21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69202</xdr:rowOff>
    </xdr:from>
    <xdr:to>
      <xdr:col>5</xdr:col>
      <xdr:colOff>409575</xdr:colOff>
      <xdr:row>75</xdr:row>
      <xdr:rowOff>170802</xdr:rowOff>
    </xdr:to>
    <xdr:sp macro="" textlink="">
      <xdr:nvSpPr>
        <xdr:cNvPr id="178" name="フローチャート : 判断 177"/>
        <xdr:cNvSpPr/>
      </xdr:nvSpPr>
      <xdr:spPr>
        <a:xfrm>
          <a:off x="3746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161929</xdr:rowOff>
    </xdr:from>
    <xdr:ext cx="599010" cy="259045"/>
    <xdr:sp macro="" textlink="">
      <xdr:nvSpPr>
        <xdr:cNvPr id="179" name="テキスト ボックス 178"/>
        <xdr:cNvSpPr txBox="1"/>
      </xdr:nvSpPr>
      <xdr:spPr>
        <a:xfrm>
          <a:off x="3497794"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110313</xdr:rowOff>
    </xdr:from>
    <xdr:to>
      <xdr:col>4</xdr:col>
      <xdr:colOff>155575</xdr:colOff>
      <xdr:row>77</xdr:row>
      <xdr:rowOff>77939</xdr:rowOff>
    </xdr:to>
    <xdr:cxnSp macro="">
      <xdr:nvCxnSpPr>
        <xdr:cNvPr id="180" name="直線コネクタ 179"/>
        <xdr:cNvCxnSpPr/>
      </xdr:nvCxnSpPr>
      <xdr:spPr>
        <a:xfrm flipV="1">
          <a:off x="2019300" y="13140513"/>
          <a:ext cx="889000" cy="13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28930</xdr:rowOff>
    </xdr:from>
    <xdr:to>
      <xdr:col>4</xdr:col>
      <xdr:colOff>206375</xdr:colOff>
      <xdr:row>77</xdr:row>
      <xdr:rowOff>130530</xdr:rowOff>
    </xdr:to>
    <xdr:sp macro="" textlink="">
      <xdr:nvSpPr>
        <xdr:cNvPr id="181" name="フローチャート : 判断 180"/>
        <xdr:cNvSpPr/>
      </xdr:nvSpPr>
      <xdr:spPr>
        <a:xfrm>
          <a:off x="2857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121657</xdr:rowOff>
    </xdr:from>
    <xdr:ext cx="599010" cy="259045"/>
    <xdr:sp macro="" textlink="">
      <xdr:nvSpPr>
        <xdr:cNvPr id="182" name="テキスト ボックス 181"/>
        <xdr:cNvSpPr txBox="1"/>
      </xdr:nvSpPr>
      <xdr:spPr>
        <a:xfrm>
          <a:off x="2608794"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77939</xdr:rowOff>
    </xdr:from>
    <xdr:to>
      <xdr:col>2</xdr:col>
      <xdr:colOff>638175</xdr:colOff>
      <xdr:row>77</xdr:row>
      <xdr:rowOff>115608</xdr:rowOff>
    </xdr:to>
    <xdr:cxnSp macro="">
      <xdr:nvCxnSpPr>
        <xdr:cNvPr id="183" name="直線コネクタ 182"/>
        <xdr:cNvCxnSpPr/>
      </xdr:nvCxnSpPr>
      <xdr:spPr>
        <a:xfrm flipV="1">
          <a:off x="1130300" y="13279589"/>
          <a:ext cx="889000" cy="3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112713</xdr:rowOff>
    </xdr:from>
    <xdr:to>
      <xdr:col>3</xdr:col>
      <xdr:colOff>3175</xdr:colOff>
      <xdr:row>78</xdr:row>
      <xdr:rowOff>42863</xdr:rowOff>
    </xdr:to>
    <xdr:sp macro="" textlink="">
      <xdr:nvSpPr>
        <xdr:cNvPr id="184" name="フローチャート : 判断 183"/>
        <xdr:cNvSpPr/>
      </xdr:nvSpPr>
      <xdr:spPr>
        <a:xfrm>
          <a:off x="1968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33990</xdr:rowOff>
    </xdr:from>
    <xdr:ext cx="599010" cy="259045"/>
    <xdr:sp macro="" textlink="">
      <xdr:nvSpPr>
        <xdr:cNvPr id="185" name="テキスト ボックス 184"/>
        <xdr:cNvSpPr txBox="1"/>
      </xdr:nvSpPr>
      <xdr:spPr>
        <a:xfrm>
          <a:off x="1719794" y="134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11836</xdr:rowOff>
    </xdr:from>
    <xdr:to>
      <xdr:col>1</xdr:col>
      <xdr:colOff>485775</xdr:colOff>
      <xdr:row>78</xdr:row>
      <xdr:rowOff>113436</xdr:rowOff>
    </xdr:to>
    <xdr:sp macro="" textlink="">
      <xdr:nvSpPr>
        <xdr:cNvPr id="186" name="フローチャート : 判断 185"/>
        <xdr:cNvSpPr/>
      </xdr:nvSpPr>
      <xdr:spPr>
        <a:xfrm>
          <a:off x="1079500" y="1338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104563</xdr:rowOff>
    </xdr:from>
    <xdr:ext cx="599010" cy="259045"/>
    <xdr:sp macro="" textlink="">
      <xdr:nvSpPr>
        <xdr:cNvPr id="187" name="テキスト ボックス 186"/>
        <xdr:cNvSpPr txBox="1"/>
      </xdr:nvSpPr>
      <xdr:spPr>
        <a:xfrm>
          <a:off x="830794" y="1347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129883</xdr:rowOff>
    </xdr:from>
    <xdr:to>
      <xdr:col>6</xdr:col>
      <xdr:colOff>561975</xdr:colOff>
      <xdr:row>75</xdr:row>
      <xdr:rowOff>60033</xdr:rowOff>
    </xdr:to>
    <xdr:sp macro="" textlink="">
      <xdr:nvSpPr>
        <xdr:cNvPr id="193" name="円/楕円 192"/>
        <xdr:cNvSpPr/>
      </xdr:nvSpPr>
      <xdr:spPr>
        <a:xfrm>
          <a:off x="4584700" y="1281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152760</xdr:rowOff>
    </xdr:from>
    <xdr:ext cx="599010" cy="259045"/>
    <xdr:sp macro="" textlink="">
      <xdr:nvSpPr>
        <xdr:cNvPr id="194" name="民生費該当値テキスト"/>
        <xdr:cNvSpPr txBox="1"/>
      </xdr:nvSpPr>
      <xdr:spPr>
        <a:xfrm>
          <a:off x="4686300" y="12668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176,773</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17387</xdr:rowOff>
    </xdr:from>
    <xdr:to>
      <xdr:col>5</xdr:col>
      <xdr:colOff>409575</xdr:colOff>
      <xdr:row>75</xdr:row>
      <xdr:rowOff>118987</xdr:rowOff>
    </xdr:to>
    <xdr:sp macro="" textlink="">
      <xdr:nvSpPr>
        <xdr:cNvPr id="195" name="円/楕円 194"/>
        <xdr:cNvSpPr/>
      </xdr:nvSpPr>
      <xdr:spPr>
        <a:xfrm>
          <a:off x="3746500" y="1287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135514</xdr:rowOff>
    </xdr:from>
    <xdr:ext cx="599010" cy="259045"/>
    <xdr:sp macro="" textlink="">
      <xdr:nvSpPr>
        <xdr:cNvPr id="196" name="テキスト ボックス 195"/>
        <xdr:cNvSpPr txBox="1"/>
      </xdr:nvSpPr>
      <xdr:spPr>
        <a:xfrm>
          <a:off x="3497794" y="12651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172,131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59513</xdr:rowOff>
    </xdr:from>
    <xdr:to>
      <xdr:col>4</xdr:col>
      <xdr:colOff>206375</xdr:colOff>
      <xdr:row>76</xdr:row>
      <xdr:rowOff>161113</xdr:rowOff>
    </xdr:to>
    <xdr:sp macro="" textlink="">
      <xdr:nvSpPr>
        <xdr:cNvPr id="197" name="円/楕円 196"/>
        <xdr:cNvSpPr/>
      </xdr:nvSpPr>
      <xdr:spPr>
        <a:xfrm>
          <a:off x="2857500" y="1308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6189</xdr:rowOff>
    </xdr:from>
    <xdr:ext cx="599010" cy="259045"/>
    <xdr:sp macro="" textlink="">
      <xdr:nvSpPr>
        <xdr:cNvPr id="198" name="テキスト ボックス 197"/>
        <xdr:cNvSpPr txBox="1"/>
      </xdr:nvSpPr>
      <xdr:spPr>
        <a:xfrm>
          <a:off x="2608794" y="1286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155,314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27139</xdr:rowOff>
    </xdr:from>
    <xdr:to>
      <xdr:col>3</xdr:col>
      <xdr:colOff>3175</xdr:colOff>
      <xdr:row>77</xdr:row>
      <xdr:rowOff>128739</xdr:rowOff>
    </xdr:to>
    <xdr:sp macro="" textlink="">
      <xdr:nvSpPr>
        <xdr:cNvPr id="199" name="円/楕円 198"/>
        <xdr:cNvSpPr/>
      </xdr:nvSpPr>
      <xdr:spPr>
        <a:xfrm>
          <a:off x="1968500" y="1322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145266</xdr:rowOff>
    </xdr:from>
    <xdr:ext cx="599010" cy="259045"/>
    <xdr:sp macro="" textlink="">
      <xdr:nvSpPr>
        <xdr:cNvPr id="200" name="テキスト ボックス 199"/>
        <xdr:cNvSpPr txBox="1"/>
      </xdr:nvSpPr>
      <xdr:spPr>
        <a:xfrm>
          <a:off x="1719794" y="1300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144,363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64808</xdr:rowOff>
    </xdr:from>
    <xdr:to>
      <xdr:col>1</xdr:col>
      <xdr:colOff>485775</xdr:colOff>
      <xdr:row>77</xdr:row>
      <xdr:rowOff>166408</xdr:rowOff>
    </xdr:to>
    <xdr:sp macro="" textlink="">
      <xdr:nvSpPr>
        <xdr:cNvPr id="201" name="円/楕円 200"/>
        <xdr:cNvSpPr/>
      </xdr:nvSpPr>
      <xdr:spPr>
        <a:xfrm>
          <a:off x="1079500" y="1326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11485</xdr:rowOff>
    </xdr:from>
    <xdr:ext cx="599010" cy="259045"/>
    <xdr:sp macro="" textlink="">
      <xdr:nvSpPr>
        <xdr:cNvPr id="202" name="テキスト ボックス 201"/>
        <xdr:cNvSpPr txBox="1"/>
      </xdr:nvSpPr>
      <xdr:spPr>
        <a:xfrm>
          <a:off x="830794" y="1304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141,397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72,953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76854</xdr:rowOff>
    </xdr:from>
    <xdr:to>
      <xdr:col>6</xdr:col>
      <xdr:colOff>510540</xdr:colOff>
      <xdr:row>99</xdr:row>
      <xdr:rowOff>57880</xdr:rowOff>
    </xdr:to>
    <xdr:cxnSp macro="">
      <xdr:nvCxnSpPr>
        <xdr:cNvPr id="227" name="直線コネクタ 226"/>
        <xdr:cNvCxnSpPr/>
      </xdr:nvCxnSpPr>
      <xdr:spPr>
        <a:xfrm flipV="1">
          <a:off x="4633595" y="15507354"/>
          <a:ext cx="1270" cy="1524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61707</xdr:rowOff>
    </xdr:from>
    <xdr:ext cx="534377" cy="259045"/>
    <xdr:sp macro="" textlink="">
      <xdr:nvSpPr>
        <xdr:cNvPr id="228" name="衛生費最小値テキスト"/>
        <xdr:cNvSpPr txBox="1"/>
      </xdr:nvSpPr>
      <xdr:spPr>
        <a:xfrm>
          <a:off x="4686300" y="1703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19,295</a:t>
          </a:r>
          <a:endParaRPr kumimoji="1" lang="ja-JP" altLang="en-US" sz="1000" b="1">
            <a:latin typeface="ＭＳ Ｐゴシック"/>
          </a:endParaRPr>
        </a:p>
      </xdr:txBody>
    </xdr:sp>
    <xdr:clientData/>
  </xdr:oneCellAnchor>
  <xdr:twoCellAnchor>
    <xdr:from>
      <xdr:col>6</xdr:col>
      <xdr:colOff>422275</xdr:colOff>
      <xdr:row>99</xdr:row>
      <xdr:rowOff>57880</xdr:rowOff>
    </xdr:from>
    <xdr:to>
      <xdr:col>6</xdr:col>
      <xdr:colOff>600075</xdr:colOff>
      <xdr:row>99</xdr:row>
      <xdr:rowOff>57880</xdr:rowOff>
    </xdr:to>
    <xdr:cxnSp macro="">
      <xdr:nvCxnSpPr>
        <xdr:cNvPr id="229" name="直線コネクタ 228"/>
        <xdr:cNvCxnSpPr/>
      </xdr:nvCxnSpPr>
      <xdr:spPr>
        <a:xfrm>
          <a:off x="4546600" y="1703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23531</xdr:rowOff>
    </xdr:from>
    <xdr:ext cx="534377" cy="259045"/>
    <xdr:sp macro="" textlink="">
      <xdr:nvSpPr>
        <xdr:cNvPr id="230" name="衛生費最大値テキスト"/>
        <xdr:cNvSpPr txBox="1"/>
      </xdr:nvSpPr>
      <xdr:spPr>
        <a:xfrm>
          <a:off x="4686300" y="152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99,299</a:t>
          </a:r>
          <a:endParaRPr kumimoji="1" lang="ja-JP" altLang="en-US" sz="1000" b="1">
            <a:latin typeface="ＭＳ Ｐゴシック"/>
          </a:endParaRPr>
        </a:p>
      </xdr:txBody>
    </xdr:sp>
    <xdr:clientData/>
  </xdr:oneCellAnchor>
  <xdr:twoCellAnchor>
    <xdr:from>
      <xdr:col>6</xdr:col>
      <xdr:colOff>422275</xdr:colOff>
      <xdr:row>90</xdr:row>
      <xdr:rowOff>76854</xdr:rowOff>
    </xdr:from>
    <xdr:to>
      <xdr:col>6</xdr:col>
      <xdr:colOff>600075</xdr:colOff>
      <xdr:row>90</xdr:row>
      <xdr:rowOff>76854</xdr:rowOff>
    </xdr:to>
    <xdr:cxnSp macro="">
      <xdr:nvCxnSpPr>
        <xdr:cNvPr id="231" name="直線コネクタ 230"/>
        <xdr:cNvCxnSpPr/>
      </xdr:nvCxnSpPr>
      <xdr:spPr>
        <a:xfrm>
          <a:off x="4546600" y="1550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124918</xdr:rowOff>
    </xdr:from>
    <xdr:to>
      <xdr:col>6</xdr:col>
      <xdr:colOff>511175</xdr:colOff>
      <xdr:row>97</xdr:row>
      <xdr:rowOff>164485</xdr:rowOff>
    </xdr:to>
    <xdr:cxnSp macro="">
      <xdr:nvCxnSpPr>
        <xdr:cNvPr id="232" name="直線コネクタ 231"/>
        <xdr:cNvCxnSpPr/>
      </xdr:nvCxnSpPr>
      <xdr:spPr>
        <a:xfrm flipV="1">
          <a:off x="3797300" y="16755568"/>
          <a:ext cx="838200" cy="3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165994</xdr:rowOff>
    </xdr:from>
    <xdr:ext cx="534377" cy="259045"/>
    <xdr:sp macro="" textlink="">
      <xdr:nvSpPr>
        <xdr:cNvPr id="233" name="衛生費平均値テキスト"/>
        <xdr:cNvSpPr txBox="1"/>
      </xdr:nvSpPr>
      <xdr:spPr>
        <a:xfrm>
          <a:off x="4686300" y="16453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39,154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143117</xdr:rowOff>
    </xdr:from>
    <xdr:to>
      <xdr:col>6</xdr:col>
      <xdr:colOff>561975</xdr:colOff>
      <xdr:row>97</xdr:row>
      <xdr:rowOff>73267</xdr:rowOff>
    </xdr:to>
    <xdr:sp macro="" textlink="">
      <xdr:nvSpPr>
        <xdr:cNvPr id="234" name="フローチャート : 判断 233"/>
        <xdr:cNvSpPr/>
      </xdr:nvSpPr>
      <xdr:spPr>
        <a:xfrm>
          <a:off x="45847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150710</xdr:rowOff>
    </xdr:from>
    <xdr:to>
      <xdr:col>5</xdr:col>
      <xdr:colOff>358775</xdr:colOff>
      <xdr:row>97</xdr:row>
      <xdr:rowOff>164485</xdr:rowOff>
    </xdr:to>
    <xdr:cxnSp macro="">
      <xdr:nvCxnSpPr>
        <xdr:cNvPr id="235" name="直線コネクタ 234"/>
        <xdr:cNvCxnSpPr/>
      </xdr:nvCxnSpPr>
      <xdr:spPr>
        <a:xfrm>
          <a:off x="2908300" y="16781360"/>
          <a:ext cx="889000" cy="1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85700</xdr:rowOff>
    </xdr:from>
    <xdr:to>
      <xdr:col>5</xdr:col>
      <xdr:colOff>409575</xdr:colOff>
      <xdr:row>97</xdr:row>
      <xdr:rowOff>15850</xdr:rowOff>
    </xdr:to>
    <xdr:sp macro="" textlink="">
      <xdr:nvSpPr>
        <xdr:cNvPr id="236" name="フローチャート : 判断 235"/>
        <xdr:cNvSpPr/>
      </xdr:nvSpPr>
      <xdr:spPr>
        <a:xfrm>
          <a:off x="3746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32377</xdr:rowOff>
    </xdr:from>
    <xdr:ext cx="534377" cy="259045"/>
    <xdr:sp macro="" textlink="">
      <xdr:nvSpPr>
        <xdr:cNvPr id="237" name="テキスト ボックス 236"/>
        <xdr:cNvSpPr txBox="1"/>
      </xdr:nvSpPr>
      <xdr:spPr>
        <a:xfrm>
          <a:off x="3530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149149</xdr:rowOff>
    </xdr:from>
    <xdr:to>
      <xdr:col>4</xdr:col>
      <xdr:colOff>155575</xdr:colOff>
      <xdr:row>97</xdr:row>
      <xdr:rowOff>150710</xdr:rowOff>
    </xdr:to>
    <xdr:cxnSp macro="">
      <xdr:nvCxnSpPr>
        <xdr:cNvPr id="238" name="直線コネクタ 237"/>
        <xdr:cNvCxnSpPr/>
      </xdr:nvCxnSpPr>
      <xdr:spPr>
        <a:xfrm>
          <a:off x="2019300" y="16779799"/>
          <a:ext cx="889000" cy="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0" name="テキスト ボックス 239"/>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117317</xdr:rowOff>
    </xdr:from>
    <xdr:to>
      <xdr:col>2</xdr:col>
      <xdr:colOff>638175</xdr:colOff>
      <xdr:row>97</xdr:row>
      <xdr:rowOff>149149</xdr:rowOff>
    </xdr:to>
    <xdr:cxnSp macro="">
      <xdr:nvCxnSpPr>
        <xdr:cNvPr id="241" name="直線コネクタ 240"/>
        <xdr:cNvCxnSpPr/>
      </xdr:nvCxnSpPr>
      <xdr:spPr>
        <a:xfrm>
          <a:off x="1130300" y="16747967"/>
          <a:ext cx="889000" cy="3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43" name="テキスト ボックス 242"/>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153421</xdr:rowOff>
    </xdr:from>
    <xdr:ext cx="534377" cy="259045"/>
    <xdr:sp macro="" textlink="">
      <xdr:nvSpPr>
        <xdr:cNvPr id="245" name="テキスト ボックス 244"/>
        <xdr:cNvSpPr txBox="1"/>
      </xdr:nvSpPr>
      <xdr:spPr>
        <a:xfrm>
          <a:off x="863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74118</xdr:rowOff>
    </xdr:from>
    <xdr:to>
      <xdr:col>6</xdr:col>
      <xdr:colOff>561975</xdr:colOff>
      <xdr:row>98</xdr:row>
      <xdr:rowOff>4268</xdr:rowOff>
    </xdr:to>
    <xdr:sp macro="" textlink="">
      <xdr:nvSpPr>
        <xdr:cNvPr id="251" name="円/楕円 250"/>
        <xdr:cNvSpPr/>
      </xdr:nvSpPr>
      <xdr:spPr>
        <a:xfrm>
          <a:off x="4584700" y="1670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52545</xdr:rowOff>
    </xdr:from>
    <xdr:ext cx="534377" cy="259045"/>
    <xdr:sp macro="" textlink="">
      <xdr:nvSpPr>
        <xdr:cNvPr id="252" name="衛生費該当値テキスト"/>
        <xdr:cNvSpPr txBox="1"/>
      </xdr:nvSpPr>
      <xdr:spPr>
        <a:xfrm>
          <a:off x="4686300" y="1668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33,776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113685</xdr:rowOff>
    </xdr:from>
    <xdr:to>
      <xdr:col>5</xdr:col>
      <xdr:colOff>409575</xdr:colOff>
      <xdr:row>98</xdr:row>
      <xdr:rowOff>43835</xdr:rowOff>
    </xdr:to>
    <xdr:sp macro="" textlink="">
      <xdr:nvSpPr>
        <xdr:cNvPr id="253" name="円/楕円 252"/>
        <xdr:cNvSpPr/>
      </xdr:nvSpPr>
      <xdr:spPr>
        <a:xfrm>
          <a:off x="3746500" y="1674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34962</xdr:rowOff>
    </xdr:from>
    <xdr:ext cx="534377" cy="259045"/>
    <xdr:sp macro="" textlink="">
      <xdr:nvSpPr>
        <xdr:cNvPr id="254" name="テキスト ボックス 253"/>
        <xdr:cNvSpPr txBox="1"/>
      </xdr:nvSpPr>
      <xdr:spPr>
        <a:xfrm>
          <a:off x="3530111" y="1683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31,699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99910</xdr:rowOff>
    </xdr:from>
    <xdr:to>
      <xdr:col>4</xdr:col>
      <xdr:colOff>206375</xdr:colOff>
      <xdr:row>98</xdr:row>
      <xdr:rowOff>30060</xdr:rowOff>
    </xdr:to>
    <xdr:sp macro="" textlink="">
      <xdr:nvSpPr>
        <xdr:cNvPr id="255" name="円/楕円 254"/>
        <xdr:cNvSpPr/>
      </xdr:nvSpPr>
      <xdr:spPr>
        <a:xfrm>
          <a:off x="2857500" y="167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21187</xdr:rowOff>
    </xdr:from>
    <xdr:ext cx="534377" cy="259045"/>
    <xdr:sp macro="" textlink="">
      <xdr:nvSpPr>
        <xdr:cNvPr id="256" name="テキスト ボックス 255"/>
        <xdr:cNvSpPr txBox="1"/>
      </xdr:nvSpPr>
      <xdr:spPr>
        <a:xfrm>
          <a:off x="2641111" y="1682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32,422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98349</xdr:rowOff>
    </xdr:from>
    <xdr:to>
      <xdr:col>3</xdr:col>
      <xdr:colOff>3175</xdr:colOff>
      <xdr:row>98</xdr:row>
      <xdr:rowOff>28499</xdr:rowOff>
    </xdr:to>
    <xdr:sp macro="" textlink="">
      <xdr:nvSpPr>
        <xdr:cNvPr id="257" name="円/楕円 256"/>
        <xdr:cNvSpPr/>
      </xdr:nvSpPr>
      <xdr:spPr>
        <a:xfrm>
          <a:off x="1968500" y="1672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19626</xdr:rowOff>
    </xdr:from>
    <xdr:ext cx="534377" cy="259045"/>
    <xdr:sp macro="" textlink="">
      <xdr:nvSpPr>
        <xdr:cNvPr id="258" name="テキスト ボックス 257"/>
        <xdr:cNvSpPr txBox="1"/>
      </xdr:nvSpPr>
      <xdr:spPr>
        <a:xfrm>
          <a:off x="1752111" y="1682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32,504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66517</xdr:rowOff>
    </xdr:from>
    <xdr:to>
      <xdr:col>1</xdr:col>
      <xdr:colOff>485775</xdr:colOff>
      <xdr:row>97</xdr:row>
      <xdr:rowOff>168117</xdr:rowOff>
    </xdr:to>
    <xdr:sp macro="" textlink="">
      <xdr:nvSpPr>
        <xdr:cNvPr id="259" name="円/楕円 258"/>
        <xdr:cNvSpPr/>
      </xdr:nvSpPr>
      <xdr:spPr>
        <a:xfrm>
          <a:off x="1079500" y="1669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159244</xdr:rowOff>
    </xdr:from>
    <xdr:ext cx="534377" cy="259045"/>
    <xdr:sp macro="" textlink="">
      <xdr:nvSpPr>
        <xdr:cNvPr id="260" name="テキスト ボックス 259"/>
        <xdr:cNvSpPr txBox="1"/>
      </xdr:nvSpPr>
      <xdr:spPr>
        <a:xfrm>
          <a:off x="863111" y="1678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34,175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152044</xdr:rowOff>
    </xdr:from>
    <xdr:to>
      <xdr:col>15</xdr:col>
      <xdr:colOff>180340</xdr:colOff>
      <xdr:row>38</xdr:row>
      <xdr:rowOff>139700</xdr:rowOff>
    </xdr:to>
    <xdr:cxnSp macro="">
      <xdr:nvCxnSpPr>
        <xdr:cNvPr id="282" name="直線コネクタ 281"/>
        <xdr:cNvCxnSpPr/>
      </xdr:nvCxnSpPr>
      <xdr:spPr>
        <a:xfrm flipV="1">
          <a:off x="10475595" y="5466994"/>
          <a:ext cx="1270"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98721</xdr:rowOff>
    </xdr:from>
    <xdr:ext cx="469744" cy="259045"/>
    <xdr:sp macro="" textlink="">
      <xdr:nvSpPr>
        <xdr:cNvPr id="285" name="労働費最大値テキスト"/>
        <xdr:cNvSpPr txBox="1"/>
      </xdr:nvSpPr>
      <xdr:spPr>
        <a:xfrm>
          <a:off x="10528300" y="524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5,196</a:t>
          </a:r>
          <a:endParaRPr kumimoji="1" lang="ja-JP" altLang="en-US" sz="1000" b="1">
            <a:latin typeface="ＭＳ Ｐゴシック"/>
          </a:endParaRPr>
        </a:p>
      </xdr:txBody>
    </xdr:sp>
    <xdr:clientData/>
  </xdr:oneCellAnchor>
  <xdr:twoCellAnchor>
    <xdr:from>
      <xdr:col>15</xdr:col>
      <xdr:colOff>92075</xdr:colOff>
      <xdr:row>31</xdr:row>
      <xdr:rowOff>152044</xdr:rowOff>
    </xdr:from>
    <xdr:to>
      <xdr:col>15</xdr:col>
      <xdr:colOff>269875</xdr:colOff>
      <xdr:row>31</xdr:row>
      <xdr:rowOff>152044</xdr:rowOff>
    </xdr:to>
    <xdr:cxnSp macro="">
      <xdr:nvCxnSpPr>
        <xdr:cNvPr id="286" name="直線コネクタ 285"/>
        <xdr:cNvCxnSpPr/>
      </xdr:nvCxnSpPr>
      <xdr:spPr>
        <a:xfrm>
          <a:off x="10388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139700</xdr:rowOff>
    </xdr:from>
    <xdr:to>
      <xdr:col>15</xdr:col>
      <xdr:colOff>180975</xdr:colOff>
      <xdr:row>38</xdr:row>
      <xdr:rowOff>139700</xdr:rowOff>
    </xdr:to>
    <xdr:cxnSp macro="">
      <xdr:nvCxnSpPr>
        <xdr:cNvPr id="287" name="直線コネクタ 286"/>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114749</xdr:rowOff>
    </xdr:from>
    <xdr:ext cx="378565" cy="259045"/>
    <xdr:sp macro="" textlink="">
      <xdr:nvSpPr>
        <xdr:cNvPr id="288" name="労働費平均値テキスト"/>
        <xdr:cNvSpPr txBox="1"/>
      </xdr:nvSpPr>
      <xdr:spPr>
        <a:xfrm>
          <a:off x="10528300" y="6286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91872</xdr:rowOff>
    </xdr:from>
    <xdr:to>
      <xdr:col>15</xdr:col>
      <xdr:colOff>231775</xdr:colOff>
      <xdr:row>38</xdr:row>
      <xdr:rowOff>22022</xdr:rowOff>
    </xdr:to>
    <xdr:sp macro="" textlink="">
      <xdr:nvSpPr>
        <xdr:cNvPr id="289" name="フローチャート : 判断 288"/>
        <xdr:cNvSpPr/>
      </xdr:nvSpPr>
      <xdr:spPr>
        <a:xfrm>
          <a:off x="10426700" y="643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132385</xdr:rowOff>
    </xdr:from>
    <xdr:to>
      <xdr:col>14</xdr:col>
      <xdr:colOff>28575</xdr:colOff>
      <xdr:row>38</xdr:row>
      <xdr:rowOff>139700</xdr:rowOff>
    </xdr:to>
    <xdr:cxnSp macro="">
      <xdr:nvCxnSpPr>
        <xdr:cNvPr id="290" name="直線コネクタ 289"/>
        <xdr:cNvCxnSpPr/>
      </xdr:nvCxnSpPr>
      <xdr:spPr>
        <a:xfrm>
          <a:off x="8750300" y="6647485"/>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151079</xdr:rowOff>
    </xdr:from>
    <xdr:to>
      <xdr:col>14</xdr:col>
      <xdr:colOff>79375</xdr:colOff>
      <xdr:row>37</xdr:row>
      <xdr:rowOff>81229</xdr:rowOff>
    </xdr:to>
    <xdr:sp macro="" textlink="">
      <xdr:nvSpPr>
        <xdr:cNvPr id="291" name="フローチャート : 判断 290"/>
        <xdr:cNvSpPr/>
      </xdr:nvSpPr>
      <xdr:spPr>
        <a:xfrm>
          <a:off x="9588500" y="632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97756</xdr:rowOff>
    </xdr:from>
    <xdr:ext cx="469744" cy="259045"/>
    <xdr:sp macro="" textlink="">
      <xdr:nvSpPr>
        <xdr:cNvPr id="292" name="テキスト ボックス 291"/>
        <xdr:cNvSpPr txBox="1"/>
      </xdr:nvSpPr>
      <xdr:spPr>
        <a:xfrm>
          <a:off x="9404427" y="60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94209</xdr:rowOff>
    </xdr:from>
    <xdr:to>
      <xdr:col>12</xdr:col>
      <xdr:colOff>511175</xdr:colOff>
      <xdr:row>38</xdr:row>
      <xdr:rowOff>132385</xdr:rowOff>
    </xdr:to>
    <xdr:cxnSp macro="">
      <xdr:nvCxnSpPr>
        <xdr:cNvPr id="293" name="直線コネクタ 292"/>
        <xdr:cNvCxnSpPr/>
      </xdr:nvCxnSpPr>
      <xdr:spPr>
        <a:xfrm>
          <a:off x="7861300" y="6609309"/>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148793</xdr:rowOff>
    </xdr:from>
    <xdr:to>
      <xdr:col>12</xdr:col>
      <xdr:colOff>561975</xdr:colOff>
      <xdr:row>37</xdr:row>
      <xdr:rowOff>78943</xdr:rowOff>
    </xdr:to>
    <xdr:sp macro="" textlink="">
      <xdr:nvSpPr>
        <xdr:cNvPr id="294" name="フローチャート : 判断 293"/>
        <xdr:cNvSpPr/>
      </xdr:nvSpPr>
      <xdr:spPr>
        <a:xfrm>
          <a:off x="8699500" y="632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95470</xdr:rowOff>
    </xdr:from>
    <xdr:ext cx="469744" cy="259045"/>
    <xdr:sp macro="" textlink="">
      <xdr:nvSpPr>
        <xdr:cNvPr id="295" name="テキスト ボックス 294"/>
        <xdr:cNvSpPr txBox="1"/>
      </xdr:nvSpPr>
      <xdr:spPr>
        <a:xfrm>
          <a:off x="8515427" y="609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94209</xdr:rowOff>
    </xdr:from>
    <xdr:to>
      <xdr:col>11</xdr:col>
      <xdr:colOff>307975</xdr:colOff>
      <xdr:row>38</xdr:row>
      <xdr:rowOff>103581</xdr:rowOff>
    </xdr:to>
    <xdr:cxnSp macro="">
      <xdr:nvCxnSpPr>
        <xdr:cNvPr id="296" name="直線コネクタ 295"/>
        <xdr:cNvCxnSpPr/>
      </xdr:nvCxnSpPr>
      <xdr:spPr>
        <a:xfrm flipV="1">
          <a:off x="6972300" y="6609309"/>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76784</xdr:rowOff>
    </xdr:from>
    <xdr:to>
      <xdr:col>11</xdr:col>
      <xdr:colOff>358775</xdr:colOff>
      <xdr:row>37</xdr:row>
      <xdr:rowOff>6934</xdr:rowOff>
    </xdr:to>
    <xdr:sp macro="" textlink="">
      <xdr:nvSpPr>
        <xdr:cNvPr id="297" name="フローチャート : 判断 296"/>
        <xdr:cNvSpPr/>
      </xdr:nvSpPr>
      <xdr:spPr>
        <a:xfrm>
          <a:off x="7810500" y="62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23461</xdr:rowOff>
    </xdr:from>
    <xdr:ext cx="469744" cy="259045"/>
    <xdr:sp macro="" textlink="">
      <xdr:nvSpPr>
        <xdr:cNvPr id="298" name="テキスト ボックス 297"/>
        <xdr:cNvSpPr txBox="1"/>
      </xdr:nvSpPr>
      <xdr:spPr>
        <a:xfrm>
          <a:off x="7626427" y="602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171424</xdr:rowOff>
    </xdr:from>
    <xdr:to>
      <xdr:col>10</xdr:col>
      <xdr:colOff>155575</xdr:colOff>
      <xdr:row>36</xdr:row>
      <xdr:rowOff>101574</xdr:rowOff>
    </xdr:to>
    <xdr:sp macro="" textlink="">
      <xdr:nvSpPr>
        <xdr:cNvPr id="299" name="フローチャート : 判断 298"/>
        <xdr:cNvSpPr/>
      </xdr:nvSpPr>
      <xdr:spPr>
        <a:xfrm>
          <a:off x="6921500" y="61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118101</xdr:rowOff>
    </xdr:from>
    <xdr:ext cx="469744" cy="259045"/>
    <xdr:sp macro="" textlink="">
      <xdr:nvSpPr>
        <xdr:cNvPr id="300" name="テキスト ボックス 299"/>
        <xdr:cNvSpPr txBox="1"/>
      </xdr:nvSpPr>
      <xdr:spPr>
        <a:xfrm>
          <a:off x="6737427" y="594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06" name="円/楕円 305"/>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3827</xdr:rowOff>
    </xdr:from>
    <xdr:ext cx="249299" cy="259045"/>
    <xdr:sp macro="" textlink="">
      <xdr:nvSpPr>
        <xdr:cNvPr id="307"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88900</xdr:rowOff>
    </xdr:from>
    <xdr:to>
      <xdr:col>14</xdr:col>
      <xdr:colOff>79375</xdr:colOff>
      <xdr:row>39</xdr:row>
      <xdr:rowOff>19050</xdr:rowOff>
    </xdr:to>
    <xdr:sp macro="" textlink="">
      <xdr:nvSpPr>
        <xdr:cNvPr id="308" name="円/楕円 307"/>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10177</xdr:rowOff>
    </xdr:from>
    <xdr:ext cx="249299" cy="259045"/>
    <xdr:sp macro="" textlink="">
      <xdr:nvSpPr>
        <xdr:cNvPr id="309" name="テキスト ボックス 308"/>
        <xdr:cNvSpPr txBox="1"/>
      </xdr:nvSpPr>
      <xdr:spPr>
        <a:xfrm>
          <a:off x="9514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81585</xdr:rowOff>
    </xdr:from>
    <xdr:to>
      <xdr:col>12</xdr:col>
      <xdr:colOff>561975</xdr:colOff>
      <xdr:row>39</xdr:row>
      <xdr:rowOff>11735</xdr:rowOff>
    </xdr:to>
    <xdr:sp macro="" textlink="">
      <xdr:nvSpPr>
        <xdr:cNvPr id="310" name="円/楕円 309"/>
        <xdr:cNvSpPr/>
      </xdr:nvSpPr>
      <xdr:spPr>
        <a:xfrm>
          <a:off x="8699500" y="65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2862</xdr:rowOff>
    </xdr:from>
    <xdr:ext cx="313932" cy="259045"/>
    <xdr:sp macro="" textlink="">
      <xdr:nvSpPr>
        <xdr:cNvPr id="311" name="テキスト ボックス 310"/>
        <xdr:cNvSpPr txBox="1"/>
      </xdr:nvSpPr>
      <xdr:spPr>
        <a:xfrm>
          <a:off x="8593333" y="6689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43409</xdr:rowOff>
    </xdr:from>
    <xdr:to>
      <xdr:col>11</xdr:col>
      <xdr:colOff>358775</xdr:colOff>
      <xdr:row>38</xdr:row>
      <xdr:rowOff>145009</xdr:rowOff>
    </xdr:to>
    <xdr:sp macro="" textlink="">
      <xdr:nvSpPr>
        <xdr:cNvPr id="312" name="円/楕円 311"/>
        <xdr:cNvSpPr/>
      </xdr:nvSpPr>
      <xdr:spPr>
        <a:xfrm>
          <a:off x="7810500" y="655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136136</xdr:rowOff>
    </xdr:from>
    <xdr:ext cx="378565" cy="259045"/>
    <xdr:sp macro="" textlink="">
      <xdr:nvSpPr>
        <xdr:cNvPr id="313" name="テキスト ボックス 312"/>
        <xdr:cNvSpPr txBox="1"/>
      </xdr:nvSpPr>
      <xdr:spPr>
        <a:xfrm>
          <a:off x="7672017" y="6651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52781</xdr:rowOff>
    </xdr:from>
    <xdr:to>
      <xdr:col>10</xdr:col>
      <xdr:colOff>155575</xdr:colOff>
      <xdr:row>38</xdr:row>
      <xdr:rowOff>154381</xdr:rowOff>
    </xdr:to>
    <xdr:sp macro="" textlink="">
      <xdr:nvSpPr>
        <xdr:cNvPr id="314" name="円/楕円 313"/>
        <xdr:cNvSpPr/>
      </xdr:nvSpPr>
      <xdr:spPr>
        <a:xfrm>
          <a:off x="6921500" y="656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145508</xdr:rowOff>
    </xdr:from>
    <xdr:ext cx="378565" cy="259045"/>
    <xdr:sp macro="" textlink="">
      <xdr:nvSpPr>
        <xdr:cNvPr id="315" name="テキスト ボックス 314"/>
        <xdr:cNvSpPr txBox="1"/>
      </xdr:nvSpPr>
      <xdr:spPr>
        <a:xfrm>
          <a:off x="6783017" y="6660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25,461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9" name="テキスト ボックス 32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1" name="テキスト ボックス 33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3" name="テキスト ボックス 33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5" name="テキスト ボックス 33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148289</xdr:rowOff>
    </xdr:from>
    <xdr:to>
      <xdr:col>15</xdr:col>
      <xdr:colOff>180340</xdr:colOff>
      <xdr:row>59</xdr:row>
      <xdr:rowOff>97230</xdr:rowOff>
    </xdr:to>
    <xdr:cxnSp macro="">
      <xdr:nvCxnSpPr>
        <xdr:cNvPr id="341" name="直線コネクタ 340"/>
        <xdr:cNvCxnSpPr/>
      </xdr:nvCxnSpPr>
      <xdr:spPr>
        <a:xfrm flipV="1">
          <a:off x="10475595" y="8720789"/>
          <a:ext cx="1270" cy="1491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101057</xdr:rowOff>
    </xdr:from>
    <xdr:ext cx="378565" cy="259045"/>
    <xdr:sp macro="" textlink="">
      <xdr:nvSpPr>
        <xdr:cNvPr id="342" name="農林水産業費最小値テキスト"/>
        <xdr:cNvSpPr txBox="1"/>
      </xdr:nvSpPr>
      <xdr:spPr>
        <a:xfrm>
          <a:off x="10528300" y="10216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15</xdr:col>
      <xdr:colOff>92075</xdr:colOff>
      <xdr:row>59</xdr:row>
      <xdr:rowOff>97230</xdr:rowOff>
    </xdr:from>
    <xdr:to>
      <xdr:col>15</xdr:col>
      <xdr:colOff>269875</xdr:colOff>
      <xdr:row>59</xdr:row>
      <xdr:rowOff>97230</xdr:rowOff>
    </xdr:to>
    <xdr:cxnSp macro="">
      <xdr:nvCxnSpPr>
        <xdr:cNvPr id="343" name="直線コネクタ 342"/>
        <xdr:cNvCxnSpPr/>
      </xdr:nvCxnSpPr>
      <xdr:spPr>
        <a:xfrm>
          <a:off x="10388600" y="102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94966</xdr:rowOff>
    </xdr:from>
    <xdr:ext cx="534377" cy="259045"/>
    <xdr:sp macro="" textlink="">
      <xdr:nvSpPr>
        <xdr:cNvPr id="344" name="農林水産業費最大値テキスト"/>
        <xdr:cNvSpPr txBox="1"/>
      </xdr:nvSpPr>
      <xdr:spPr>
        <a:xfrm>
          <a:off x="10528300" y="84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91,474</a:t>
          </a:r>
          <a:endParaRPr kumimoji="1" lang="ja-JP" altLang="en-US" sz="1000" b="1">
            <a:latin typeface="ＭＳ Ｐゴシック"/>
          </a:endParaRPr>
        </a:p>
      </xdr:txBody>
    </xdr:sp>
    <xdr:clientData/>
  </xdr:oneCellAnchor>
  <xdr:twoCellAnchor>
    <xdr:from>
      <xdr:col>15</xdr:col>
      <xdr:colOff>92075</xdr:colOff>
      <xdr:row>50</xdr:row>
      <xdr:rowOff>148289</xdr:rowOff>
    </xdr:from>
    <xdr:to>
      <xdr:col>15</xdr:col>
      <xdr:colOff>269875</xdr:colOff>
      <xdr:row>50</xdr:row>
      <xdr:rowOff>148289</xdr:rowOff>
    </xdr:to>
    <xdr:cxnSp macro="">
      <xdr:nvCxnSpPr>
        <xdr:cNvPr id="345" name="直線コネクタ 344"/>
        <xdr:cNvCxnSpPr/>
      </xdr:nvCxnSpPr>
      <xdr:spPr>
        <a:xfrm>
          <a:off x="10388600" y="8720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111403</xdr:rowOff>
    </xdr:from>
    <xdr:to>
      <xdr:col>15</xdr:col>
      <xdr:colOff>180975</xdr:colOff>
      <xdr:row>55</xdr:row>
      <xdr:rowOff>142329</xdr:rowOff>
    </xdr:to>
    <xdr:cxnSp macro="">
      <xdr:nvCxnSpPr>
        <xdr:cNvPr id="346" name="直線コネクタ 345"/>
        <xdr:cNvCxnSpPr/>
      </xdr:nvCxnSpPr>
      <xdr:spPr>
        <a:xfrm flipV="1">
          <a:off x="9639300" y="9369703"/>
          <a:ext cx="838200" cy="20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170001</xdr:rowOff>
    </xdr:from>
    <xdr:ext cx="534377" cy="259045"/>
    <xdr:sp macro="" textlink="">
      <xdr:nvSpPr>
        <xdr:cNvPr id="347" name="農林水産業費平均値テキスト"/>
        <xdr:cNvSpPr txBox="1"/>
      </xdr:nvSpPr>
      <xdr:spPr>
        <a:xfrm>
          <a:off x="10528300" y="9771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22,712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20124</xdr:rowOff>
    </xdr:from>
    <xdr:to>
      <xdr:col>15</xdr:col>
      <xdr:colOff>231775</xdr:colOff>
      <xdr:row>57</xdr:row>
      <xdr:rowOff>121724</xdr:rowOff>
    </xdr:to>
    <xdr:sp macro="" textlink="">
      <xdr:nvSpPr>
        <xdr:cNvPr id="348" name="フローチャート : 判断 347"/>
        <xdr:cNvSpPr/>
      </xdr:nvSpPr>
      <xdr:spPr>
        <a:xfrm>
          <a:off x="10426700" y="979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49909</xdr:rowOff>
    </xdr:from>
    <xdr:to>
      <xdr:col>14</xdr:col>
      <xdr:colOff>28575</xdr:colOff>
      <xdr:row>55</xdr:row>
      <xdr:rowOff>142329</xdr:rowOff>
    </xdr:to>
    <xdr:cxnSp macro="">
      <xdr:nvCxnSpPr>
        <xdr:cNvPr id="349" name="直線コネクタ 348"/>
        <xdr:cNvCxnSpPr/>
      </xdr:nvCxnSpPr>
      <xdr:spPr>
        <a:xfrm>
          <a:off x="8750300" y="9479659"/>
          <a:ext cx="889000" cy="9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98778</xdr:rowOff>
    </xdr:from>
    <xdr:to>
      <xdr:col>14</xdr:col>
      <xdr:colOff>79375</xdr:colOff>
      <xdr:row>57</xdr:row>
      <xdr:rowOff>28928</xdr:rowOff>
    </xdr:to>
    <xdr:sp macro="" textlink="">
      <xdr:nvSpPr>
        <xdr:cNvPr id="350" name="フローチャート : 判断 349"/>
        <xdr:cNvSpPr/>
      </xdr:nvSpPr>
      <xdr:spPr>
        <a:xfrm>
          <a:off x="9588500" y="96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20055</xdr:rowOff>
    </xdr:from>
    <xdr:ext cx="534377" cy="259045"/>
    <xdr:sp macro="" textlink="">
      <xdr:nvSpPr>
        <xdr:cNvPr id="351" name="テキスト ボックス 350"/>
        <xdr:cNvSpPr txBox="1"/>
      </xdr:nvSpPr>
      <xdr:spPr>
        <a:xfrm>
          <a:off x="9372111" y="979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27000</xdr:rowOff>
    </xdr:from>
    <xdr:to>
      <xdr:col>12</xdr:col>
      <xdr:colOff>511175</xdr:colOff>
      <xdr:row>55</xdr:row>
      <xdr:rowOff>49909</xdr:rowOff>
    </xdr:to>
    <xdr:cxnSp macro="">
      <xdr:nvCxnSpPr>
        <xdr:cNvPr id="352" name="直線コネクタ 351"/>
        <xdr:cNvCxnSpPr/>
      </xdr:nvCxnSpPr>
      <xdr:spPr>
        <a:xfrm>
          <a:off x="7861300" y="9456750"/>
          <a:ext cx="889000" cy="2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157284</xdr:rowOff>
    </xdr:from>
    <xdr:to>
      <xdr:col>12</xdr:col>
      <xdr:colOff>561975</xdr:colOff>
      <xdr:row>58</xdr:row>
      <xdr:rowOff>87434</xdr:rowOff>
    </xdr:to>
    <xdr:sp macro="" textlink="">
      <xdr:nvSpPr>
        <xdr:cNvPr id="353" name="フローチャート : 判断 352"/>
        <xdr:cNvSpPr/>
      </xdr:nvSpPr>
      <xdr:spPr>
        <a:xfrm>
          <a:off x="8699500" y="99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78561</xdr:rowOff>
    </xdr:from>
    <xdr:ext cx="534377" cy="259045"/>
    <xdr:sp macro="" textlink="">
      <xdr:nvSpPr>
        <xdr:cNvPr id="354" name="テキスト ボックス 353"/>
        <xdr:cNvSpPr txBox="1"/>
      </xdr:nvSpPr>
      <xdr:spPr>
        <a:xfrm>
          <a:off x="8483111" y="100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27000</xdr:rowOff>
    </xdr:from>
    <xdr:to>
      <xdr:col>11</xdr:col>
      <xdr:colOff>307975</xdr:colOff>
      <xdr:row>55</xdr:row>
      <xdr:rowOff>166038</xdr:rowOff>
    </xdr:to>
    <xdr:cxnSp macro="">
      <xdr:nvCxnSpPr>
        <xdr:cNvPr id="355" name="直線コネクタ 354"/>
        <xdr:cNvCxnSpPr/>
      </xdr:nvCxnSpPr>
      <xdr:spPr>
        <a:xfrm flipV="1">
          <a:off x="6972300" y="9456750"/>
          <a:ext cx="889000" cy="13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164061</xdr:rowOff>
    </xdr:from>
    <xdr:to>
      <xdr:col>11</xdr:col>
      <xdr:colOff>358775</xdr:colOff>
      <xdr:row>58</xdr:row>
      <xdr:rowOff>94211</xdr:rowOff>
    </xdr:to>
    <xdr:sp macro="" textlink="">
      <xdr:nvSpPr>
        <xdr:cNvPr id="356" name="フローチャート : 判断 355"/>
        <xdr:cNvSpPr/>
      </xdr:nvSpPr>
      <xdr:spPr>
        <a:xfrm>
          <a:off x="7810500" y="993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85338</xdr:rowOff>
    </xdr:from>
    <xdr:ext cx="534377" cy="259045"/>
    <xdr:sp macro="" textlink="">
      <xdr:nvSpPr>
        <xdr:cNvPr id="357" name="テキスト ボックス 356"/>
        <xdr:cNvSpPr txBox="1"/>
      </xdr:nvSpPr>
      <xdr:spPr>
        <a:xfrm>
          <a:off x="7594111" y="1002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15519</xdr:rowOff>
    </xdr:from>
    <xdr:to>
      <xdr:col>10</xdr:col>
      <xdr:colOff>155575</xdr:colOff>
      <xdr:row>58</xdr:row>
      <xdr:rowOff>117119</xdr:rowOff>
    </xdr:to>
    <xdr:sp macro="" textlink="">
      <xdr:nvSpPr>
        <xdr:cNvPr id="358" name="フローチャート : 判断 357"/>
        <xdr:cNvSpPr/>
      </xdr:nvSpPr>
      <xdr:spPr>
        <a:xfrm>
          <a:off x="6921500" y="995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108246</xdr:rowOff>
    </xdr:from>
    <xdr:ext cx="534377" cy="259045"/>
    <xdr:sp macro="" textlink="">
      <xdr:nvSpPr>
        <xdr:cNvPr id="359" name="テキスト ボックス 358"/>
        <xdr:cNvSpPr txBox="1"/>
      </xdr:nvSpPr>
      <xdr:spPr>
        <a:xfrm>
          <a:off x="6705111" y="1005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60603</xdr:rowOff>
    </xdr:from>
    <xdr:to>
      <xdr:col>15</xdr:col>
      <xdr:colOff>231775</xdr:colOff>
      <xdr:row>54</xdr:row>
      <xdr:rowOff>162203</xdr:rowOff>
    </xdr:to>
    <xdr:sp macro="" textlink="">
      <xdr:nvSpPr>
        <xdr:cNvPr id="365" name="円/楕円 364"/>
        <xdr:cNvSpPr/>
      </xdr:nvSpPr>
      <xdr:spPr>
        <a:xfrm>
          <a:off x="10426700" y="931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83480</xdr:rowOff>
    </xdr:from>
    <xdr:ext cx="534377" cy="259045"/>
    <xdr:sp macro="" textlink="">
      <xdr:nvSpPr>
        <xdr:cNvPr id="366" name="農林水産業費該当値テキスト"/>
        <xdr:cNvSpPr txBox="1"/>
      </xdr:nvSpPr>
      <xdr:spPr>
        <a:xfrm>
          <a:off x="10528300" y="91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51,733</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91529</xdr:rowOff>
    </xdr:from>
    <xdr:to>
      <xdr:col>14</xdr:col>
      <xdr:colOff>79375</xdr:colOff>
      <xdr:row>56</xdr:row>
      <xdr:rowOff>21679</xdr:rowOff>
    </xdr:to>
    <xdr:sp macro="" textlink="">
      <xdr:nvSpPr>
        <xdr:cNvPr id="367" name="円/楕円 366"/>
        <xdr:cNvSpPr/>
      </xdr:nvSpPr>
      <xdr:spPr>
        <a:xfrm>
          <a:off x="9588500" y="952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38206</xdr:rowOff>
    </xdr:from>
    <xdr:ext cx="534377" cy="259045"/>
    <xdr:sp macro="" textlink="">
      <xdr:nvSpPr>
        <xdr:cNvPr id="368" name="テキスト ボックス 367"/>
        <xdr:cNvSpPr txBox="1"/>
      </xdr:nvSpPr>
      <xdr:spPr>
        <a:xfrm>
          <a:off x="9372111" y="929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39,339</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170559</xdr:rowOff>
    </xdr:from>
    <xdr:to>
      <xdr:col>12</xdr:col>
      <xdr:colOff>561975</xdr:colOff>
      <xdr:row>55</xdr:row>
      <xdr:rowOff>100709</xdr:rowOff>
    </xdr:to>
    <xdr:sp macro="" textlink="">
      <xdr:nvSpPr>
        <xdr:cNvPr id="369" name="円/楕円 368"/>
        <xdr:cNvSpPr/>
      </xdr:nvSpPr>
      <xdr:spPr>
        <a:xfrm>
          <a:off x="8699500" y="942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117236</xdr:rowOff>
    </xdr:from>
    <xdr:ext cx="534377" cy="259045"/>
    <xdr:sp macro="" textlink="">
      <xdr:nvSpPr>
        <xdr:cNvPr id="370" name="テキスト ボックス 369"/>
        <xdr:cNvSpPr txBox="1"/>
      </xdr:nvSpPr>
      <xdr:spPr>
        <a:xfrm>
          <a:off x="8483111" y="920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44,999</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147650</xdr:rowOff>
    </xdr:from>
    <xdr:to>
      <xdr:col>11</xdr:col>
      <xdr:colOff>358775</xdr:colOff>
      <xdr:row>55</xdr:row>
      <xdr:rowOff>77800</xdr:rowOff>
    </xdr:to>
    <xdr:sp macro="" textlink="">
      <xdr:nvSpPr>
        <xdr:cNvPr id="371" name="円/楕円 370"/>
        <xdr:cNvSpPr/>
      </xdr:nvSpPr>
      <xdr:spPr>
        <a:xfrm>
          <a:off x="7810500" y="94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94327</xdr:rowOff>
    </xdr:from>
    <xdr:ext cx="534377" cy="259045"/>
    <xdr:sp macro="" textlink="">
      <xdr:nvSpPr>
        <xdr:cNvPr id="372" name="テキスト ボックス 371"/>
        <xdr:cNvSpPr txBox="1"/>
      </xdr:nvSpPr>
      <xdr:spPr>
        <a:xfrm>
          <a:off x="7594111" y="918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46,402</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115238</xdr:rowOff>
    </xdr:from>
    <xdr:to>
      <xdr:col>10</xdr:col>
      <xdr:colOff>155575</xdr:colOff>
      <xdr:row>56</xdr:row>
      <xdr:rowOff>45388</xdr:rowOff>
    </xdr:to>
    <xdr:sp macro="" textlink="">
      <xdr:nvSpPr>
        <xdr:cNvPr id="373" name="円/楕円 372"/>
        <xdr:cNvSpPr/>
      </xdr:nvSpPr>
      <xdr:spPr>
        <a:xfrm>
          <a:off x="6921500" y="95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61915</xdr:rowOff>
    </xdr:from>
    <xdr:ext cx="534377" cy="259045"/>
    <xdr:sp macro="" textlink="">
      <xdr:nvSpPr>
        <xdr:cNvPr id="374" name="テキスト ボックス 373"/>
        <xdr:cNvSpPr txBox="1"/>
      </xdr:nvSpPr>
      <xdr:spPr>
        <a:xfrm>
          <a:off x="6705111" y="932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37,887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64393</xdr:rowOff>
    </xdr:from>
    <xdr:to>
      <xdr:col>15</xdr:col>
      <xdr:colOff>180340</xdr:colOff>
      <xdr:row>79</xdr:row>
      <xdr:rowOff>68735</xdr:rowOff>
    </xdr:to>
    <xdr:cxnSp macro="">
      <xdr:nvCxnSpPr>
        <xdr:cNvPr id="400" name="直線コネクタ 399"/>
        <xdr:cNvCxnSpPr/>
      </xdr:nvCxnSpPr>
      <xdr:spPr>
        <a:xfrm flipV="1">
          <a:off x="10475595" y="12237343"/>
          <a:ext cx="1270" cy="137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72562</xdr:rowOff>
    </xdr:from>
    <xdr:ext cx="378565" cy="259045"/>
    <xdr:sp macro="" textlink="">
      <xdr:nvSpPr>
        <xdr:cNvPr id="401" name="商工費最小値テキスト"/>
        <xdr:cNvSpPr txBox="1"/>
      </xdr:nvSpPr>
      <xdr:spPr>
        <a:xfrm>
          <a:off x="10528300" y="13617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15</xdr:col>
      <xdr:colOff>92075</xdr:colOff>
      <xdr:row>79</xdr:row>
      <xdr:rowOff>68735</xdr:rowOff>
    </xdr:from>
    <xdr:to>
      <xdr:col>15</xdr:col>
      <xdr:colOff>269875</xdr:colOff>
      <xdr:row>79</xdr:row>
      <xdr:rowOff>68735</xdr:rowOff>
    </xdr:to>
    <xdr:cxnSp macro="">
      <xdr:nvCxnSpPr>
        <xdr:cNvPr id="402" name="直線コネクタ 401"/>
        <xdr:cNvCxnSpPr/>
      </xdr:nvCxnSpPr>
      <xdr:spPr>
        <a:xfrm>
          <a:off x="10388600" y="1361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11070</xdr:rowOff>
    </xdr:from>
    <xdr:ext cx="534377" cy="259045"/>
    <xdr:sp macro="" textlink="">
      <xdr:nvSpPr>
        <xdr:cNvPr id="403" name="商工費最大値テキスト"/>
        <xdr:cNvSpPr txBox="1"/>
      </xdr:nvSpPr>
      <xdr:spPr>
        <a:xfrm>
          <a:off x="10528300" y="120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43,056</a:t>
          </a:r>
          <a:endParaRPr kumimoji="1" lang="ja-JP" altLang="en-US" sz="1000" b="1">
            <a:latin typeface="ＭＳ Ｐゴシック"/>
          </a:endParaRPr>
        </a:p>
      </xdr:txBody>
    </xdr:sp>
    <xdr:clientData/>
  </xdr:oneCellAnchor>
  <xdr:twoCellAnchor>
    <xdr:from>
      <xdr:col>15</xdr:col>
      <xdr:colOff>92075</xdr:colOff>
      <xdr:row>71</xdr:row>
      <xdr:rowOff>64393</xdr:rowOff>
    </xdr:from>
    <xdr:to>
      <xdr:col>15</xdr:col>
      <xdr:colOff>269875</xdr:colOff>
      <xdr:row>71</xdr:row>
      <xdr:rowOff>64393</xdr:rowOff>
    </xdr:to>
    <xdr:cxnSp macro="">
      <xdr:nvCxnSpPr>
        <xdr:cNvPr id="404" name="直線コネクタ 403"/>
        <xdr:cNvCxnSpPr/>
      </xdr:nvCxnSpPr>
      <xdr:spPr>
        <a:xfrm>
          <a:off x="10388600" y="122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147309</xdr:rowOff>
    </xdr:from>
    <xdr:to>
      <xdr:col>15</xdr:col>
      <xdr:colOff>180975</xdr:colOff>
      <xdr:row>78</xdr:row>
      <xdr:rowOff>39670</xdr:rowOff>
    </xdr:to>
    <xdr:cxnSp macro="">
      <xdr:nvCxnSpPr>
        <xdr:cNvPr id="405" name="直線コネクタ 404"/>
        <xdr:cNvCxnSpPr/>
      </xdr:nvCxnSpPr>
      <xdr:spPr>
        <a:xfrm>
          <a:off x="9639300" y="13348959"/>
          <a:ext cx="838200" cy="6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171279</xdr:rowOff>
    </xdr:from>
    <xdr:ext cx="534377" cy="259045"/>
    <xdr:sp macro="" textlink="">
      <xdr:nvSpPr>
        <xdr:cNvPr id="406" name="商工費平均値テキスト"/>
        <xdr:cNvSpPr txBox="1"/>
      </xdr:nvSpPr>
      <xdr:spPr>
        <a:xfrm>
          <a:off x="10528300" y="1303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148402</xdr:rowOff>
    </xdr:from>
    <xdr:to>
      <xdr:col>15</xdr:col>
      <xdr:colOff>231775</xdr:colOff>
      <xdr:row>77</xdr:row>
      <xdr:rowOff>78552</xdr:rowOff>
    </xdr:to>
    <xdr:sp macro="" textlink="">
      <xdr:nvSpPr>
        <xdr:cNvPr id="407" name="フローチャート : 判断 406"/>
        <xdr:cNvSpPr/>
      </xdr:nvSpPr>
      <xdr:spPr>
        <a:xfrm>
          <a:off x="10426700" y="1317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147309</xdr:rowOff>
    </xdr:from>
    <xdr:to>
      <xdr:col>14</xdr:col>
      <xdr:colOff>28575</xdr:colOff>
      <xdr:row>78</xdr:row>
      <xdr:rowOff>88526</xdr:rowOff>
    </xdr:to>
    <xdr:cxnSp macro="">
      <xdr:nvCxnSpPr>
        <xdr:cNvPr id="408" name="直線コネクタ 407"/>
        <xdr:cNvCxnSpPr/>
      </xdr:nvCxnSpPr>
      <xdr:spPr>
        <a:xfrm flipV="1">
          <a:off x="8750300" y="13348959"/>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112838</xdr:rowOff>
    </xdr:from>
    <xdr:to>
      <xdr:col>14</xdr:col>
      <xdr:colOff>79375</xdr:colOff>
      <xdr:row>77</xdr:row>
      <xdr:rowOff>42988</xdr:rowOff>
    </xdr:to>
    <xdr:sp macro="" textlink="">
      <xdr:nvSpPr>
        <xdr:cNvPr id="409" name="フローチャート : 判断 408"/>
        <xdr:cNvSpPr/>
      </xdr:nvSpPr>
      <xdr:spPr>
        <a:xfrm>
          <a:off x="95885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59514</xdr:rowOff>
    </xdr:from>
    <xdr:ext cx="534377" cy="259045"/>
    <xdr:sp macro="" textlink="">
      <xdr:nvSpPr>
        <xdr:cNvPr id="410" name="テキスト ボックス 409"/>
        <xdr:cNvSpPr txBox="1"/>
      </xdr:nvSpPr>
      <xdr:spPr>
        <a:xfrm>
          <a:off x="9372111" y="1291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61094</xdr:rowOff>
    </xdr:from>
    <xdr:to>
      <xdr:col>12</xdr:col>
      <xdr:colOff>511175</xdr:colOff>
      <xdr:row>78</xdr:row>
      <xdr:rowOff>88526</xdr:rowOff>
    </xdr:to>
    <xdr:cxnSp macro="">
      <xdr:nvCxnSpPr>
        <xdr:cNvPr id="411" name="直線コネクタ 410"/>
        <xdr:cNvCxnSpPr/>
      </xdr:nvCxnSpPr>
      <xdr:spPr>
        <a:xfrm>
          <a:off x="7861300" y="1343419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95986</xdr:rowOff>
    </xdr:from>
    <xdr:to>
      <xdr:col>12</xdr:col>
      <xdr:colOff>561975</xdr:colOff>
      <xdr:row>78</xdr:row>
      <xdr:rowOff>26136</xdr:rowOff>
    </xdr:to>
    <xdr:sp macro="" textlink="">
      <xdr:nvSpPr>
        <xdr:cNvPr id="412" name="フローチャート : 判断 411"/>
        <xdr:cNvSpPr/>
      </xdr:nvSpPr>
      <xdr:spPr>
        <a:xfrm>
          <a:off x="8699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42663</xdr:rowOff>
    </xdr:from>
    <xdr:ext cx="469744" cy="259045"/>
    <xdr:sp macro="" textlink="">
      <xdr:nvSpPr>
        <xdr:cNvPr id="413" name="テキスト ボックス 412"/>
        <xdr:cNvSpPr txBox="1"/>
      </xdr:nvSpPr>
      <xdr:spPr>
        <a:xfrm>
          <a:off x="8515427" y="130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61094</xdr:rowOff>
    </xdr:from>
    <xdr:to>
      <xdr:col>11</xdr:col>
      <xdr:colOff>307975</xdr:colOff>
      <xdr:row>78</xdr:row>
      <xdr:rowOff>84444</xdr:rowOff>
    </xdr:to>
    <xdr:cxnSp macro="">
      <xdr:nvCxnSpPr>
        <xdr:cNvPr id="414" name="直線コネクタ 413"/>
        <xdr:cNvCxnSpPr/>
      </xdr:nvCxnSpPr>
      <xdr:spPr>
        <a:xfrm flipV="1">
          <a:off x="6972300" y="13434194"/>
          <a:ext cx="889000" cy="2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109376</xdr:rowOff>
    </xdr:from>
    <xdr:to>
      <xdr:col>11</xdr:col>
      <xdr:colOff>358775</xdr:colOff>
      <xdr:row>78</xdr:row>
      <xdr:rowOff>39526</xdr:rowOff>
    </xdr:to>
    <xdr:sp macro="" textlink="">
      <xdr:nvSpPr>
        <xdr:cNvPr id="415" name="フローチャート : 判断 414"/>
        <xdr:cNvSpPr/>
      </xdr:nvSpPr>
      <xdr:spPr>
        <a:xfrm>
          <a:off x="7810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56053</xdr:rowOff>
    </xdr:from>
    <xdr:ext cx="469744" cy="259045"/>
    <xdr:sp macro="" textlink="">
      <xdr:nvSpPr>
        <xdr:cNvPr id="416" name="テキスト ボックス 415"/>
        <xdr:cNvSpPr txBox="1"/>
      </xdr:nvSpPr>
      <xdr:spPr>
        <a:xfrm>
          <a:off x="7626427" y="1308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122864</xdr:rowOff>
    </xdr:from>
    <xdr:to>
      <xdr:col>10</xdr:col>
      <xdr:colOff>155575</xdr:colOff>
      <xdr:row>78</xdr:row>
      <xdr:rowOff>53014</xdr:rowOff>
    </xdr:to>
    <xdr:sp macro="" textlink="">
      <xdr:nvSpPr>
        <xdr:cNvPr id="417" name="フローチャート : 判断 416"/>
        <xdr:cNvSpPr/>
      </xdr:nvSpPr>
      <xdr:spPr>
        <a:xfrm>
          <a:off x="6921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69541</xdr:rowOff>
    </xdr:from>
    <xdr:ext cx="469744" cy="259045"/>
    <xdr:sp macro="" textlink="">
      <xdr:nvSpPr>
        <xdr:cNvPr id="418" name="テキスト ボックス 417"/>
        <xdr:cNvSpPr txBox="1"/>
      </xdr:nvSpPr>
      <xdr:spPr>
        <a:xfrm>
          <a:off x="6737427" y="1309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160320</xdr:rowOff>
    </xdr:from>
    <xdr:to>
      <xdr:col>15</xdr:col>
      <xdr:colOff>231775</xdr:colOff>
      <xdr:row>78</xdr:row>
      <xdr:rowOff>90470</xdr:rowOff>
    </xdr:to>
    <xdr:sp macro="" textlink="">
      <xdr:nvSpPr>
        <xdr:cNvPr id="424" name="円/楕円 423"/>
        <xdr:cNvSpPr/>
      </xdr:nvSpPr>
      <xdr:spPr>
        <a:xfrm>
          <a:off x="10426700" y="1336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138747</xdr:rowOff>
    </xdr:from>
    <xdr:ext cx="469744" cy="259045"/>
    <xdr:sp macro="" textlink="">
      <xdr:nvSpPr>
        <xdr:cNvPr id="425" name="商工費該当値テキスト"/>
        <xdr:cNvSpPr txBox="1"/>
      </xdr:nvSpPr>
      <xdr:spPr>
        <a:xfrm>
          <a:off x="10528300" y="1334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7,063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96509</xdr:rowOff>
    </xdr:from>
    <xdr:to>
      <xdr:col>14</xdr:col>
      <xdr:colOff>79375</xdr:colOff>
      <xdr:row>78</xdr:row>
      <xdr:rowOff>26659</xdr:rowOff>
    </xdr:to>
    <xdr:sp macro="" textlink="">
      <xdr:nvSpPr>
        <xdr:cNvPr id="426" name="円/楕円 425"/>
        <xdr:cNvSpPr/>
      </xdr:nvSpPr>
      <xdr:spPr>
        <a:xfrm>
          <a:off x="9588500" y="1329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17786</xdr:rowOff>
    </xdr:from>
    <xdr:ext cx="469744" cy="259045"/>
    <xdr:sp macro="" textlink="">
      <xdr:nvSpPr>
        <xdr:cNvPr id="427" name="テキスト ボックス 426"/>
        <xdr:cNvSpPr txBox="1"/>
      </xdr:nvSpPr>
      <xdr:spPr>
        <a:xfrm>
          <a:off x="9404427" y="133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37726</xdr:rowOff>
    </xdr:from>
    <xdr:to>
      <xdr:col>12</xdr:col>
      <xdr:colOff>561975</xdr:colOff>
      <xdr:row>78</xdr:row>
      <xdr:rowOff>139326</xdr:rowOff>
    </xdr:to>
    <xdr:sp macro="" textlink="">
      <xdr:nvSpPr>
        <xdr:cNvPr id="428" name="円/楕円 427"/>
        <xdr:cNvSpPr/>
      </xdr:nvSpPr>
      <xdr:spPr>
        <a:xfrm>
          <a:off x="8699500" y="1341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130453</xdr:rowOff>
    </xdr:from>
    <xdr:ext cx="469744" cy="259045"/>
    <xdr:sp macro="" textlink="">
      <xdr:nvSpPr>
        <xdr:cNvPr id="429" name="テキスト ボックス 428"/>
        <xdr:cNvSpPr txBox="1"/>
      </xdr:nvSpPr>
      <xdr:spPr>
        <a:xfrm>
          <a:off x="8515427" y="13503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10294</xdr:rowOff>
    </xdr:from>
    <xdr:to>
      <xdr:col>11</xdr:col>
      <xdr:colOff>358775</xdr:colOff>
      <xdr:row>78</xdr:row>
      <xdr:rowOff>111894</xdr:rowOff>
    </xdr:to>
    <xdr:sp macro="" textlink="">
      <xdr:nvSpPr>
        <xdr:cNvPr id="430" name="円/楕円 429"/>
        <xdr:cNvSpPr/>
      </xdr:nvSpPr>
      <xdr:spPr>
        <a:xfrm>
          <a:off x="7810500" y="1338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103021</xdr:rowOff>
    </xdr:from>
    <xdr:ext cx="469744" cy="259045"/>
    <xdr:sp macro="" textlink="">
      <xdr:nvSpPr>
        <xdr:cNvPr id="431" name="テキスト ボックス 430"/>
        <xdr:cNvSpPr txBox="1"/>
      </xdr:nvSpPr>
      <xdr:spPr>
        <a:xfrm>
          <a:off x="7626427" y="13476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33644</xdr:rowOff>
    </xdr:from>
    <xdr:to>
      <xdr:col>10</xdr:col>
      <xdr:colOff>155575</xdr:colOff>
      <xdr:row>78</xdr:row>
      <xdr:rowOff>135244</xdr:rowOff>
    </xdr:to>
    <xdr:sp macro="" textlink="">
      <xdr:nvSpPr>
        <xdr:cNvPr id="432" name="円/楕円 431"/>
        <xdr:cNvSpPr/>
      </xdr:nvSpPr>
      <xdr:spPr>
        <a:xfrm>
          <a:off x="6921500" y="1340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126371</xdr:rowOff>
    </xdr:from>
    <xdr:ext cx="469744" cy="259045"/>
    <xdr:sp macro="" textlink="">
      <xdr:nvSpPr>
        <xdr:cNvPr id="433" name="テキスト ボックス 432"/>
        <xdr:cNvSpPr txBox="1"/>
      </xdr:nvSpPr>
      <xdr:spPr>
        <a:xfrm>
          <a:off x="6737427" y="1349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141363</xdr:rowOff>
    </xdr:from>
    <xdr:to>
      <xdr:col>15</xdr:col>
      <xdr:colOff>180340</xdr:colOff>
      <xdr:row>98</xdr:row>
      <xdr:rowOff>26479</xdr:rowOff>
    </xdr:to>
    <xdr:cxnSp macro="">
      <xdr:nvCxnSpPr>
        <xdr:cNvPr id="457" name="直線コネクタ 456"/>
        <xdr:cNvCxnSpPr/>
      </xdr:nvCxnSpPr>
      <xdr:spPr>
        <a:xfrm flipV="1">
          <a:off x="10475595" y="15400413"/>
          <a:ext cx="1270" cy="14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30306</xdr:rowOff>
    </xdr:from>
    <xdr:ext cx="534377" cy="259045"/>
    <xdr:sp macro="" textlink="">
      <xdr:nvSpPr>
        <xdr:cNvPr id="458" name="土木費最小値テキスト"/>
        <xdr:cNvSpPr txBox="1"/>
      </xdr:nvSpPr>
      <xdr:spPr>
        <a:xfrm>
          <a:off x="10528300" y="168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14,915</a:t>
          </a:r>
          <a:endParaRPr kumimoji="1" lang="ja-JP" altLang="en-US" sz="1000" b="1">
            <a:latin typeface="ＭＳ Ｐゴシック"/>
          </a:endParaRPr>
        </a:p>
      </xdr:txBody>
    </xdr:sp>
    <xdr:clientData/>
  </xdr:oneCellAnchor>
  <xdr:twoCellAnchor>
    <xdr:from>
      <xdr:col>15</xdr:col>
      <xdr:colOff>92075</xdr:colOff>
      <xdr:row>98</xdr:row>
      <xdr:rowOff>26479</xdr:rowOff>
    </xdr:from>
    <xdr:to>
      <xdr:col>15</xdr:col>
      <xdr:colOff>269875</xdr:colOff>
      <xdr:row>98</xdr:row>
      <xdr:rowOff>26479</xdr:rowOff>
    </xdr:to>
    <xdr:cxnSp macro="">
      <xdr:nvCxnSpPr>
        <xdr:cNvPr id="459" name="直線コネクタ 458"/>
        <xdr:cNvCxnSpPr/>
      </xdr:nvCxnSpPr>
      <xdr:spPr>
        <a:xfrm>
          <a:off x="10388600" y="1682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88040</xdr:rowOff>
    </xdr:from>
    <xdr:ext cx="599010" cy="259045"/>
    <xdr:sp macro="" textlink="">
      <xdr:nvSpPr>
        <xdr:cNvPr id="460" name="土木費最大値テキスト"/>
        <xdr:cNvSpPr txBox="1"/>
      </xdr:nvSpPr>
      <xdr:spPr>
        <a:xfrm>
          <a:off x="10528300" y="1517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127,369</a:t>
          </a:r>
          <a:endParaRPr kumimoji="1" lang="ja-JP" altLang="en-US" sz="1000" b="1">
            <a:latin typeface="ＭＳ Ｐゴシック"/>
          </a:endParaRPr>
        </a:p>
      </xdr:txBody>
    </xdr:sp>
    <xdr:clientData/>
  </xdr:oneCellAnchor>
  <xdr:twoCellAnchor>
    <xdr:from>
      <xdr:col>15</xdr:col>
      <xdr:colOff>92075</xdr:colOff>
      <xdr:row>89</xdr:row>
      <xdr:rowOff>141363</xdr:rowOff>
    </xdr:from>
    <xdr:to>
      <xdr:col>15</xdr:col>
      <xdr:colOff>269875</xdr:colOff>
      <xdr:row>89</xdr:row>
      <xdr:rowOff>141363</xdr:rowOff>
    </xdr:to>
    <xdr:cxnSp macro="">
      <xdr:nvCxnSpPr>
        <xdr:cNvPr id="461" name="直線コネクタ 460"/>
        <xdr:cNvCxnSpPr/>
      </xdr:nvCxnSpPr>
      <xdr:spPr>
        <a:xfrm>
          <a:off x="10388600" y="1540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31471</xdr:rowOff>
    </xdr:from>
    <xdr:to>
      <xdr:col>15</xdr:col>
      <xdr:colOff>180975</xdr:colOff>
      <xdr:row>96</xdr:row>
      <xdr:rowOff>67742</xdr:rowOff>
    </xdr:to>
    <xdr:cxnSp macro="">
      <xdr:nvCxnSpPr>
        <xdr:cNvPr id="462" name="直線コネクタ 461"/>
        <xdr:cNvCxnSpPr/>
      </xdr:nvCxnSpPr>
      <xdr:spPr>
        <a:xfrm flipV="1">
          <a:off x="9639300" y="16490671"/>
          <a:ext cx="838200" cy="3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85310</xdr:rowOff>
    </xdr:from>
    <xdr:ext cx="534377" cy="259045"/>
    <xdr:sp macro="" textlink="">
      <xdr:nvSpPr>
        <xdr:cNvPr id="463" name="土木費平均値テキスト"/>
        <xdr:cNvSpPr txBox="1"/>
      </xdr:nvSpPr>
      <xdr:spPr>
        <a:xfrm>
          <a:off x="10528300" y="1620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48,584</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62433</xdr:rowOff>
    </xdr:from>
    <xdr:to>
      <xdr:col>15</xdr:col>
      <xdr:colOff>231775</xdr:colOff>
      <xdr:row>95</xdr:row>
      <xdr:rowOff>164033</xdr:rowOff>
    </xdr:to>
    <xdr:sp macro="" textlink="">
      <xdr:nvSpPr>
        <xdr:cNvPr id="464" name="フローチャート : 判断 463"/>
        <xdr:cNvSpPr/>
      </xdr:nvSpPr>
      <xdr:spPr>
        <a:xfrm>
          <a:off x="104267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67742</xdr:rowOff>
    </xdr:from>
    <xdr:to>
      <xdr:col>14</xdr:col>
      <xdr:colOff>28575</xdr:colOff>
      <xdr:row>96</xdr:row>
      <xdr:rowOff>109613</xdr:rowOff>
    </xdr:to>
    <xdr:cxnSp macro="">
      <xdr:nvCxnSpPr>
        <xdr:cNvPr id="465" name="直線コネクタ 464"/>
        <xdr:cNvCxnSpPr/>
      </xdr:nvCxnSpPr>
      <xdr:spPr>
        <a:xfrm flipV="1">
          <a:off x="8750300" y="16526942"/>
          <a:ext cx="889000" cy="4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67170</xdr:rowOff>
    </xdr:from>
    <xdr:to>
      <xdr:col>14</xdr:col>
      <xdr:colOff>79375</xdr:colOff>
      <xdr:row>94</xdr:row>
      <xdr:rowOff>168770</xdr:rowOff>
    </xdr:to>
    <xdr:sp macro="" textlink="">
      <xdr:nvSpPr>
        <xdr:cNvPr id="466" name="フローチャート : 判断 465"/>
        <xdr:cNvSpPr/>
      </xdr:nvSpPr>
      <xdr:spPr>
        <a:xfrm>
          <a:off x="9588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13847</xdr:rowOff>
    </xdr:from>
    <xdr:ext cx="534377" cy="259045"/>
    <xdr:sp macro="" textlink="">
      <xdr:nvSpPr>
        <xdr:cNvPr id="467" name="テキスト ボックス 466"/>
        <xdr:cNvSpPr txBox="1"/>
      </xdr:nvSpPr>
      <xdr:spPr>
        <a:xfrm>
          <a:off x="9372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109613</xdr:rowOff>
    </xdr:from>
    <xdr:to>
      <xdr:col>12</xdr:col>
      <xdr:colOff>511175</xdr:colOff>
      <xdr:row>96</xdr:row>
      <xdr:rowOff>153378</xdr:rowOff>
    </xdr:to>
    <xdr:cxnSp macro="">
      <xdr:nvCxnSpPr>
        <xdr:cNvPr id="468" name="直線コネクタ 467"/>
        <xdr:cNvCxnSpPr/>
      </xdr:nvCxnSpPr>
      <xdr:spPr>
        <a:xfrm flipV="1">
          <a:off x="7861300" y="16568813"/>
          <a:ext cx="889000" cy="4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82753</xdr:rowOff>
    </xdr:from>
    <xdr:to>
      <xdr:col>12</xdr:col>
      <xdr:colOff>561975</xdr:colOff>
      <xdr:row>96</xdr:row>
      <xdr:rowOff>12903</xdr:rowOff>
    </xdr:to>
    <xdr:sp macro="" textlink="">
      <xdr:nvSpPr>
        <xdr:cNvPr id="469" name="フローチャート : 判断 468"/>
        <xdr:cNvSpPr/>
      </xdr:nvSpPr>
      <xdr:spPr>
        <a:xfrm>
          <a:off x="8699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29430</xdr:rowOff>
    </xdr:from>
    <xdr:ext cx="534377" cy="259045"/>
    <xdr:sp macro="" textlink="">
      <xdr:nvSpPr>
        <xdr:cNvPr id="470" name="テキスト ボックス 469"/>
        <xdr:cNvSpPr txBox="1"/>
      </xdr:nvSpPr>
      <xdr:spPr>
        <a:xfrm>
          <a:off x="8483111" y="1614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153378</xdr:rowOff>
    </xdr:from>
    <xdr:to>
      <xdr:col>11</xdr:col>
      <xdr:colOff>307975</xdr:colOff>
      <xdr:row>96</xdr:row>
      <xdr:rowOff>156935</xdr:rowOff>
    </xdr:to>
    <xdr:cxnSp macro="">
      <xdr:nvCxnSpPr>
        <xdr:cNvPr id="471" name="直線コネクタ 470"/>
        <xdr:cNvCxnSpPr/>
      </xdr:nvCxnSpPr>
      <xdr:spPr>
        <a:xfrm flipV="1">
          <a:off x="6972300" y="16612578"/>
          <a:ext cx="889000" cy="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63081</xdr:rowOff>
    </xdr:from>
    <xdr:to>
      <xdr:col>11</xdr:col>
      <xdr:colOff>358775</xdr:colOff>
      <xdr:row>95</xdr:row>
      <xdr:rowOff>164681</xdr:rowOff>
    </xdr:to>
    <xdr:sp macro="" textlink="">
      <xdr:nvSpPr>
        <xdr:cNvPr id="472" name="フローチャート : 判断 471"/>
        <xdr:cNvSpPr/>
      </xdr:nvSpPr>
      <xdr:spPr>
        <a:xfrm>
          <a:off x="7810500" y="1635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9758</xdr:rowOff>
    </xdr:from>
    <xdr:ext cx="534377" cy="259045"/>
    <xdr:sp macro="" textlink="">
      <xdr:nvSpPr>
        <xdr:cNvPr id="473" name="テキスト ボックス 472"/>
        <xdr:cNvSpPr txBox="1"/>
      </xdr:nvSpPr>
      <xdr:spPr>
        <a:xfrm>
          <a:off x="7594111" y="1612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148907</xdr:rowOff>
    </xdr:from>
    <xdr:to>
      <xdr:col>10</xdr:col>
      <xdr:colOff>155575</xdr:colOff>
      <xdr:row>96</xdr:row>
      <xdr:rowOff>79057</xdr:rowOff>
    </xdr:to>
    <xdr:sp macro="" textlink="">
      <xdr:nvSpPr>
        <xdr:cNvPr id="474" name="フローチャート : 判断 473"/>
        <xdr:cNvSpPr/>
      </xdr:nvSpPr>
      <xdr:spPr>
        <a:xfrm>
          <a:off x="6921500" y="164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95584</xdr:rowOff>
    </xdr:from>
    <xdr:ext cx="534377" cy="259045"/>
    <xdr:sp macro="" textlink="">
      <xdr:nvSpPr>
        <xdr:cNvPr id="475" name="テキスト ボックス 474"/>
        <xdr:cNvSpPr txBox="1"/>
      </xdr:nvSpPr>
      <xdr:spPr>
        <a:xfrm>
          <a:off x="6705111" y="1621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152121</xdr:rowOff>
    </xdr:from>
    <xdr:to>
      <xdr:col>15</xdr:col>
      <xdr:colOff>231775</xdr:colOff>
      <xdr:row>96</xdr:row>
      <xdr:rowOff>82271</xdr:rowOff>
    </xdr:to>
    <xdr:sp macro="" textlink="">
      <xdr:nvSpPr>
        <xdr:cNvPr id="481" name="円/楕円 480"/>
        <xdr:cNvSpPr/>
      </xdr:nvSpPr>
      <xdr:spPr>
        <a:xfrm>
          <a:off x="10426700" y="164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130548</xdr:rowOff>
    </xdr:from>
    <xdr:ext cx="534377" cy="259045"/>
    <xdr:sp macro="" textlink="">
      <xdr:nvSpPr>
        <xdr:cNvPr id="482" name="土木費該当値テキスト"/>
        <xdr:cNvSpPr txBox="1"/>
      </xdr:nvSpPr>
      <xdr:spPr>
        <a:xfrm>
          <a:off x="10528300" y="1641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41,522</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16942</xdr:rowOff>
    </xdr:from>
    <xdr:to>
      <xdr:col>14</xdr:col>
      <xdr:colOff>79375</xdr:colOff>
      <xdr:row>96</xdr:row>
      <xdr:rowOff>118542</xdr:rowOff>
    </xdr:to>
    <xdr:sp macro="" textlink="">
      <xdr:nvSpPr>
        <xdr:cNvPr id="483" name="円/楕円 482"/>
        <xdr:cNvSpPr/>
      </xdr:nvSpPr>
      <xdr:spPr>
        <a:xfrm>
          <a:off x="9588500" y="1647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109669</xdr:rowOff>
    </xdr:from>
    <xdr:ext cx="534377" cy="259045"/>
    <xdr:sp macro="" textlink="">
      <xdr:nvSpPr>
        <xdr:cNvPr id="484" name="テキスト ボックス 483"/>
        <xdr:cNvSpPr txBox="1"/>
      </xdr:nvSpPr>
      <xdr:spPr>
        <a:xfrm>
          <a:off x="9372111" y="1656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38,666</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58813</xdr:rowOff>
    </xdr:from>
    <xdr:to>
      <xdr:col>12</xdr:col>
      <xdr:colOff>561975</xdr:colOff>
      <xdr:row>96</xdr:row>
      <xdr:rowOff>160413</xdr:rowOff>
    </xdr:to>
    <xdr:sp macro="" textlink="">
      <xdr:nvSpPr>
        <xdr:cNvPr id="485" name="円/楕円 484"/>
        <xdr:cNvSpPr/>
      </xdr:nvSpPr>
      <xdr:spPr>
        <a:xfrm>
          <a:off x="8699500" y="1651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151540</xdr:rowOff>
    </xdr:from>
    <xdr:ext cx="534377" cy="259045"/>
    <xdr:sp macro="" textlink="">
      <xdr:nvSpPr>
        <xdr:cNvPr id="486" name="テキスト ボックス 485"/>
        <xdr:cNvSpPr txBox="1"/>
      </xdr:nvSpPr>
      <xdr:spPr>
        <a:xfrm>
          <a:off x="8483111" y="1661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35,369</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102578</xdr:rowOff>
    </xdr:from>
    <xdr:to>
      <xdr:col>11</xdr:col>
      <xdr:colOff>358775</xdr:colOff>
      <xdr:row>97</xdr:row>
      <xdr:rowOff>32728</xdr:rowOff>
    </xdr:to>
    <xdr:sp macro="" textlink="">
      <xdr:nvSpPr>
        <xdr:cNvPr id="487" name="円/楕円 486"/>
        <xdr:cNvSpPr/>
      </xdr:nvSpPr>
      <xdr:spPr>
        <a:xfrm>
          <a:off x="7810500" y="1656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23855</xdr:rowOff>
    </xdr:from>
    <xdr:ext cx="534377" cy="259045"/>
    <xdr:sp macro="" textlink="">
      <xdr:nvSpPr>
        <xdr:cNvPr id="488" name="テキスト ボックス 487"/>
        <xdr:cNvSpPr txBox="1"/>
      </xdr:nvSpPr>
      <xdr:spPr>
        <a:xfrm>
          <a:off x="7594111" y="1665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31,923</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106135</xdr:rowOff>
    </xdr:from>
    <xdr:to>
      <xdr:col>10</xdr:col>
      <xdr:colOff>155575</xdr:colOff>
      <xdr:row>97</xdr:row>
      <xdr:rowOff>36285</xdr:rowOff>
    </xdr:to>
    <xdr:sp macro="" textlink="">
      <xdr:nvSpPr>
        <xdr:cNvPr id="489" name="円/楕円 488"/>
        <xdr:cNvSpPr/>
      </xdr:nvSpPr>
      <xdr:spPr>
        <a:xfrm>
          <a:off x="6921500" y="1656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27412</xdr:rowOff>
    </xdr:from>
    <xdr:ext cx="534377" cy="259045"/>
    <xdr:sp macro="" textlink="">
      <xdr:nvSpPr>
        <xdr:cNvPr id="490" name="テキスト ボックス 489"/>
        <xdr:cNvSpPr txBox="1"/>
      </xdr:nvSpPr>
      <xdr:spPr>
        <a:xfrm>
          <a:off x="6705111" y="1665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31,643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115697</xdr:rowOff>
    </xdr:from>
    <xdr:to>
      <xdr:col>23</xdr:col>
      <xdr:colOff>516889</xdr:colOff>
      <xdr:row>39</xdr:row>
      <xdr:rowOff>80721</xdr:rowOff>
    </xdr:to>
    <xdr:cxnSp macro="">
      <xdr:nvCxnSpPr>
        <xdr:cNvPr id="513" name="直線コネクタ 512"/>
        <xdr:cNvCxnSpPr/>
      </xdr:nvCxnSpPr>
      <xdr:spPr>
        <a:xfrm flipV="1">
          <a:off x="16317595" y="5602097"/>
          <a:ext cx="1269" cy="1165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84548</xdr:rowOff>
    </xdr:from>
    <xdr:ext cx="469744" cy="259045"/>
    <xdr:sp macro="" textlink="">
      <xdr:nvSpPr>
        <xdr:cNvPr id="514" name="消防費最小値テキスト"/>
        <xdr:cNvSpPr txBox="1"/>
      </xdr:nvSpPr>
      <xdr:spPr>
        <a:xfrm>
          <a:off x="16370300" y="677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7,540</a:t>
          </a:r>
          <a:endParaRPr kumimoji="1" lang="ja-JP" altLang="en-US" sz="1000" b="1">
            <a:latin typeface="ＭＳ Ｐゴシック"/>
          </a:endParaRPr>
        </a:p>
      </xdr:txBody>
    </xdr:sp>
    <xdr:clientData/>
  </xdr:oneCellAnchor>
  <xdr:twoCellAnchor>
    <xdr:from>
      <xdr:col>23</xdr:col>
      <xdr:colOff>428625</xdr:colOff>
      <xdr:row>39</xdr:row>
      <xdr:rowOff>80721</xdr:rowOff>
    </xdr:from>
    <xdr:to>
      <xdr:col>23</xdr:col>
      <xdr:colOff>606425</xdr:colOff>
      <xdr:row>39</xdr:row>
      <xdr:rowOff>80721</xdr:rowOff>
    </xdr:to>
    <xdr:cxnSp macro="">
      <xdr:nvCxnSpPr>
        <xdr:cNvPr id="515" name="直線コネクタ 514"/>
        <xdr:cNvCxnSpPr/>
      </xdr:nvCxnSpPr>
      <xdr:spPr>
        <a:xfrm>
          <a:off x="16230600" y="67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62374</xdr:rowOff>
    </xdr:from>
    <xdr:ext cx="534377" cy="259045"/>
    <xdr:sp macro="" textlink="">
      <xdr:nvSpPr>
        <xdr:cNvPr id="516" name="消防費最大値テキスト"/>
        <xdr:cNvSpPr txBox="1"/>
      </xdr:nvSpPr>
      <xdr:spPr>
        <a:xfrm>
          <a:off x="16370300" y="537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33,025</a:t>
          </a:r>
          <a:endParaRPr kumimoji="1" lang="ja-JP" altLang="en-US" sz="1000" b="1">
            <a:latin typeface="ＭＳ Ｐゴシック"/>
          </a:endParaRPr>
        </a:p>
      </xdr:txBody>
    </xdr:sp>
    <xdr:clientData/>
  </xdr:oneCellAnchor>
  <xdr:twoCellAnchor>
    <xdr:from>
      <xdr:col>23</xdr:col>
      <xdr:colOff>428625</xdr:colOff>
      <xdr:row>32</xdr:row>
      <xdr:rowOff>115697</xdr:rowOff>
    </xdr:from>
    <xdr:to>
      <xdr:col>23</xdr:col>
      <xdr:colOff>606425</xdr:colOff>
      <xdr:row>32</xdr:row>
      <xdr:rowOff>115697</xdr:rowOff>
    </xdr:to>
    <xdr:cxnSp macro="">
      <xdr:nvCxnSpPr>
        <xdr:cNvPr id="517" name="直線コネクタ 516"/>
        <xdr:cNvCxnSpPr/>
      </xdr:nvCxnSpPr>
      <xdr:spPr>
        <a:xfrm>
          <a:off x="16230600" y="5602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73452</xdr:rowOff>
    </xdr:from>
    <xdr:to>
      <xdr:col>23</xdr:col>
      <xdr:colOff>517525</xdr:colOff>
      <xdr:row>37</xdr:row>
      <xdr:rowOff>137688</xdr:rowOff>
    </xdr:to>
    <xdr:cxnSp macro="">
      <xdr:nvCxnSpPr>
        <xdr:cNvPr id="518" name="直線コネクタ 517"/>
        <xdr:cNvCxnSpPr/>
      </xdr:nvCxnSpPr>
      <xdr:spPr>
        <a:xfrm flipV="1">
          <a:off x="15481300" y="6417102"/>
          <a:ext cx="838200" cy="6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70583</xdr:rowOff>
    </xdr:from>
    <xdr:ext cx="534377" cy="259045"/>
    <xdr:sp macro="" textlink="">
      <xdr:nvSpPr>
        <xdr:cNvPr id="519" name="消防費平均値テキスト"/>
        <xdr:cNvSpPr txBox="1"/>
      </xdr:nvSpPr>
      <xdr:spPr>
        <a:xfrm>
          <a:off x="16370300" y="6071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47706</xdr:rowOff>
    </xdr:from>
    <xdr:to>
      <xdr:col>23</xdr:col>
      <xdr:colOff>568325</xdr:colOff>
      <xdr:row>36</xdr:row>
      <xdr:rowOff>149306</xdr:rowOff>
    </xdr:to>
    <xdr:sp macro="" textlink="">
      <xdr:nvSpPr>
        <xdr:cNvPr id="520" name="フローチャート : 判断 519"/>
        <xdr:cNvSpPr/>
      </xdr:nvSpPr>
      <xdr:spPr>
        <a:xfrm>
          <a:off x="162687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121778</xdr:rowOff>
    </xdr:from>
    <xdr:to>
      <xdr:col>22</xdr:col>
      <xdr:colOff>365125</xdr:colOff>
      <xdr:row>37</xdr:row>
      <xdr:rowOff>137688</xdr:rowOff>
    </xdr:to>
    <xdr:cxnSp macro="">
      <xdr:nvCxnSpPr>
        <xdr:cNvPr id="521" name="直線コネクタ 520"/>
        <xdr:cNvCxnSpPr/>
      </xdr:nvCxnSpPr>
      <xdr:spPr>
        <a:xfrm>
          <a:off x="14592300" y="6465428"/>
          <a:ext cx="889000" cy="1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147787</xdr:rowOff>
    </xdr:from>
    <xdr:to>
      <xdr:col>22</xdr:col>
      <xdr:colOff>415925</xdr:colOff>
      <xdr:row>36</xdr:row>
      <xdr:rowOff>77937</xdr:rowOff>
    </xdr:to>
    <xdr:sp macro="" textlink="">
      <xdr:nvSpPr>
        <xdr:cNvPr id="522" name="フローチャート : 判断 521"/>
        <xdr:cNvSpPr/>
      </xdr:nvSpPr>
      <xdr:spPr>
        <a:xfrm>
          <a:off x="15430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94464</xdr:rowOff>
    </xdr:from>
    <xdr:ext cx="534377" cy="259045"/>
    <xdr:sp macro="" textlink="">
      <xdr:nvSpPr>
        <xdr:cNvPr id="523" name="テキスト ボックス 522"/>
        <xdr:cNvSpPr txBox="1"/>
      </xdr:nvSpPr>
      <xdr:spPr>
        <a:xfrm>
          <a:off x="15214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121778</xdr:rowOff>
    </xdr:from>
    <xdr:to>
      <xdr:col>21</xdr:col>
      <xdr:colOff>161925</xdr:colOff>
      <xdr:row>37</xdr:row>
      <xdr:rowOff>132202</xdr:rowOff>
    </xdr:to>
    <xdr:cxnSp macro="">
      <xdr:nvCxnSpPr>
        <xdr:cNvPr id="524" name="直線コネクタ 523"/>
        <xdr:cNvCxnSpPr/>
      </xdr:nvCxnSpPr>
      <xdr:spPr>
        <a:xfrm flipV="1">
          <a:off x="13703300" y="6465428"/>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5" name="フローチャート : 判断 524"/>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6" name="テキスト ボックス 525"/>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118349</xdr:rowOff>
    </xdr:from>
    <xdr:to>
      <xdr:col>19</xdr:col>
      <xdr:colOff>644525</xdr:colOff>
      <xdr:row>37</xdr:row>
      <xdr:rowOff>132202</xdr:rowOff>
    </xdr:to>
    <xdr:cxnSp macro="">
      <xdr:nvCxnSpPr>
        <xdr:cNvPr id="527" name="直線コネクタ 526"/>
        <xdr:cNvCxnSpPr/>
      </xdr:nvCxnSpPr>
      <xdr:spPr>
        <a:xfrm>
          <a:off x="12814300" y="6461999"/>
          <a:ext cx="889000" cy="1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8" name="フローチャート : 判断 527"/>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9" name="テキスト ボックス 528"/>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30" name="フローチャート : 判断 529"/>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31" name="テキスト ボックス 530"/>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22652</xdr:rowOff>
    </xdr:from>
    <xdr:to>
      <xdr:col>23</xdr:col>
      <xdr:colOff>568325</xdr:colOff>
      <xdr:row>37</xdr:row>
      <xdr:rowOff>124252</xdr:rowOff>
    </xdr:to>
    <xdr:sp macro="" textlink="">
      <xdr:nvSpPr>
        <xdr:cNvPr id="537" name="円/楕円 536"/>
        <xdr:cNvSpPr/>
      </xdr:nvSpPr>
      <xdr:spPr>
        <a:xfrm>
          <a:off x="16268700" y="636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1079</xdr:rowOff>
    </xdr:from>
    <xdr:ext cx="534377" cy="259045"/>
    <xdr:sp macro="" textlink="">
      <xdr:nvSpPr>
        <xdr:cNvPr id="538" name="消防費該当値テキスト"/>
        <xdr:cNvSpPr txBox="1"/>
      </xdr:nvSpPr>
      <xdr:spPr>
        <a:xfrm>
          <a:off x="16370300" y="634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15,199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86888</xdr:rowOff>
    </xdr:from>
    <xdr:to>
      <xdr:col>22</xdr:col>
      <xdr:colOff>415925</xdr:colOff>
      <xdr:row>38</xdr:row>
      <xdr:rowOff>17038</xdr:rowOff>
    </xdr:to>
    <xdr:sp macro="" textlink="">
      <xdr:nvSpPr>
        <xdr:cNvPr id="539" name="円/楕円 538"/>
        <xdr:cNvSpPr/>
      </xdr:nvSpPr>
      <xdr:spPr>
        <a:xfrm>
          <a:off x="15430500" y="643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8165</xdr:rowOff>
    </xdr:from>
    <xdr:ext cx="534377" cy="259045"/>
    <xdr:sp macro="" textlink="">
      <xdr:nvSpPr>
        <xdr:cNvPr id="540" name="テキスト ボックス 539"/>
        <xdr:cNvSpPr txBox="1"/>
      </xdr:nvSpPr>
      <xdr:spPr>
        <a:xfrm>
          <a:off x="15214111" y="652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13,794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70978</xdr:rowOff>
    </xdr:from>
    <xdr:to>
      <xdr:col>21</xdr:col>
      <xdr:colOff>212725</xdr:colOff>
      <xdr:row>38</xdr:row>
      <xdr:rowOff>1128</xdr:rowOff>
    </xdr:to>
    <xdr:sp macro="" textlink="">
      <xdr:nvSpPr>
        <xdr:cNvPr id="541" name="円/楕円 540"/>
        <xdr:cNvSpPr/>
      </xdr:nvSpPr>
      <xdr:spPr>
        <a:xfrm>
          <a:off x="14541500" y="641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163705</xdr:rowOff>
    </xdr:from>
    <xdr:ext cx="534377" cy="259045"/>
    <xdr:sp macro="" textlink="">
      <xdr:nvSpPr>
        <xdr:cNvPr id="542" name="テキスト ボックス 541"/>
        <xdr:cNvSpPr txBox="1"/>
      </xdr:nvSpPr>
      <xdr:spPr>
        <a:xfrm>
          <a:off x="14325111" y="650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14,142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81402</xdr:rowOff>
    </xdr:from>
    <xdr:to>
      <xdr:col>20</xdr:col>
      <xdr:colOff>9525</xdr:colOff>
      <xdr:row>38</xdr:row>
      <xdr:rowOff>11552</xdr:rowOff>
    </xdr:to>
    <xdr:sp macro="" textlink="">
      <xdr:nvSpPr>
        <xdr:cNvPr id="543" name="円/楕円 542"/>
        <xdr:cNvSpPr/>
      </xdr:nvSpPr>
      <xdr:spPr>
        <a:xfrm>
          <a:off x="13652500" y="642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2679</xdr:rowOff>
    </xdr:from>
    <xdr:ext cx="534377" cy="259045"/>
    <xdr:sp macro="" textlink="">
      <xdr:nvSpPr>
        <xdr:cNvPr id="544" name="テキスト ボックス 543"/>
        <xdr:cNvSpPr txBox="1"/>
      </xdr:nvSpPr>
      <xdr:spPr>
        <a:xfrm>
          <a:off x="13436111" y="651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13,914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67549</xdr:rowOff>
    </xdr:from>
    <xdr:to>
      <xdr:col>18</xdr:col>
      <xdr:colOff>492125</xdr:colOff>
      <xdr:row>37</xdr:row>
      <xdr:rowOff>169149</xdr:rowOff>
    </xdr:to>
    <xdr:sp macro="" textlink="">
      <xdr:nvSpPr>
        <xdr:cNvPr id="545" name="円/楕円 544"/>
        <xdr:cNvSpPr/>
      </xdr:nvSpPr>
      <xdr:spPr>
        <a:xfrm>
          <a:off x="12763500" y="641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160276</xdr:rowOff>
    </xdr:from>
    <xdr:ext cx="534377" cy="259045"/>
    <xdr:sp macro="" textlink="">
      <xdr:nvSpPr>
        <xdr:cNvPr id="546" name="テキスト ボックス 545"/>
        <xdr:cNvSpPr txBox="1"/>
      </xdr:nvSpPr>
      <xdr:spPr>
        <a:xfrm>
          <a:off x="12547111" y="650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14,217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101905</xdr:rowOff>
    </xdr:from>
    <xdr:to>
      <xdr:col>23</xdr:col>
      <xdr:colOff>516889</xdr:colOff>
      <xdr:row>58</xdr:row>
      <xdr:rowOff>116001</xdr:rowOff>
    </xdr:to>
    <xdr:cxnSp macro="">
      <xdr:nvCxnSpPr>
        <xdr:cNvPr id="571" name="直線コネクタ 570"/>
        <xdr:cNvCxnSpPr/>
      </xdr:nvCxnSpPr>
      <xdr:spPr>
        <a:xfrm flipV="1">
          <a:off x="16317595" y="8674405"/>
          <a:ext cx="1269" cy="138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119828</xdr:rowOff>
    </xdr:from>
    <xdr:ext cx="534377" cy="259045"/>
    <xdr:sp macro="" textlink="">
      <xdr:nvSpPr>
        <xdr:cNvPr id="572" name="教育費最小値テキスト"/>
        <xdr:cNvSpPr txBox="1"/>
      </xdr:nvSpPr>
      <xdr:spPr>
        <a:xfrm>
          <a:off x="16370300" y="1006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25,244</a:t>
          </a:r>
          <a:endParaRPr kumimoji="1" lang="ja-JP" altLang="en-US" sz="1000" b="1">
            <a:latin typeface="ＭＳ Ｐゴシック"/>
          </a:endParaRPr>
        </a:p>
      </xdr:txBody>
    </xdr:sp>
    <xdr:clientData/>
  </xdr:oneCellAnchor>
  <xdr:twoCellAnchor>
    <xdr:from>
      <xdr:col>23</xdr:col>
      <xdr:colOff>428625</xdr:colOff>
      <xdr:row>58</xdr:row>
      <xdr:rowOff>116001</xdr:rowOff>
    </xdr:from>
    <xdr:to>
      <xdr:col>23</xdr:col>
      <xdr:colOff>606425</xdr:colOff>
      <xdr:row>58</xdr:row>
      <xdr:rowOff>116001</xdr:rowOff>
    </xdr:to>
    <xdr:cxnSp macro="">
      <xdr:nvCxnSpPr>
        <xdr:cNvPr id="573" name="直線コネクタ 572"/>
        <xdr:cNvCxnSpPr/>
      </xdr:nvCxnSpPr>
      <xdr:spPr>
        <a:xfrm>
          <a:off x="16230600" y="1006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48582</xdr:rowOff>
    </xdr:from>
    <xdr:ext cx="534377" cy="259045"/>
    <xdr:sp macro="" textlink="">
      <xdr:nvSpPr>
        <xdr:cNvPr id="574" name="教育費最大値テキスト"/>
        <xdr:cNvSpPr txBox="1"/>
      </xdr:nvSpPr>
      <xdr:spPr>
        <a:xfrm>
          <a:off x="16370300" y="844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97,984</a:t>
          </a:r>
          <a:endParaRPr kumimoji="1" lang="ja-JP" altLang="en-US" sz="1000" b="1">
            <a:latin typeface="ＭＳ Ｐゴシック"/>
          </a:endParaRPr>
        </a:p>
      </xdr:txBody>
    </xdr:sp>
    <xdr:clientData/>
  </xdr:oneCellAnchor>
  <xdr:twoCellAnchor>
    <xdr:from>
      <xdr:col>23</xdr:col>
      <xdr:colOff>428625</xdr:colOff>
      <xdr:row>50</xdr:row>
      <xdr:rowOff>101905</xdr:rowOff>
    </xdr:from>
    <xdr:to>
      <xdr:col>23</xdr:col>
      <xdr:colOff>606425</xdr:colOff>
      <xdr:row>50</xdr:row>
      <xdr:rowOff>101905</xdr:rowOff>
    </xdr:to>
    <xdr:cxnSp macro="">
      <xdr:nvCxnSpPr>
        <xdr:cNvPr id="575" name="直線コネクタ 574"/>
        <xdr:cNvCxnSpPr/>
      </xdr:nvCxnSpPr>
      <xdr:spPr>
        <a:xfrm>
          <a:off x="16230600" y="867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121565</xdr:rowOff>
    </xdr:from>
    <xdr:to>
      <xdr:col>23</xdr:col>
      <xdr:colOff>517525</xdr:colOff>
      <xdr:row>57</xdr:row>
      <xdr:rowOff>8312</xdr:rowOff>
    </xdr:to>
    <xdr:cxnSp macro="">
      <xdr:nvCxnSpPr>
        <xdr:cNvPr id="576" name="直線コネクタ 575"/>
        <xdr:cNvCxnSpPr/>
      </xdr:nvCxnSpPr>
      <xdr:spPr>
        <a:xfrm flipV="1">
          <a:off x="15481300" y="9551315"/>
          <a:ext cx="838200" cy="22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100131</xdr:rowOff>
    </xdr:from>
    <xdr:ext cx="534377" cy="259045"/>
    <xdr:sp macro="" textlink="">
      <xdr:nvSpPr>
        <xdr:cNvPr id="577" name="教育費平均値テキスト"/>
        <xdr:cNvSpPr txBox="1"/>
      </xdr:nvSpPr>
      <xdr:spPr>
        <a:xfrm>
          <a:off x="16370300" y="9529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49,278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121704</xdr:rowOff>
    </xdr:from>
    <xdr:to>
      <xdr:col>23</xdr:col>
      <xdr:colOff>568325</xdr:colOff>
      <xdr:row>56</xdr:row>
      <xdr:rowOff>51854</xdr:rowOff>
    </xdr:to>
    <xdr:sp macro="" textlink="">
      <xdr:nvSpPr>
        <xdr:cNvPr id="578" name="フローチャート : 判断 577"/>
        <xdr:cNvSpPr/>
      </xdr:nvSpPr>
      <xdr:spPr>
        <a:xfrm>
          <a:off x="162687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8312</xdr:rowOff>
    </xdr:from>
    <xdr:to>
      <xdr:col>22</xdr:col>
      <xdr:colOff>365125</xdr:colOff>
      <xdr:row>58</xdr:row>
      <xdr:rowOff>38640</xdr:rowOff>
    </xdr:to>
    <xdr:cxnSp macro="">
      <xdr:nvCxnSpPr>
        <xdr:cNvPr id="579" name="直線コネクタ 578"/>
        <xdr:cNvCxnSpPr/>
      </xdr:nvCxnSpPr>
      <xdr:spPr>
        <a:xfrm flipV="1">
          <a:off x="14592300" y="9780962"/>
          <a:ext cx="889000" cy="20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89433</xdr:rowOff>
    </xdr:from>
    <xdr:to>
      <xdr:col>22</xdr:col>
      <xdr:colOff>415925</xdr:colOff>
      <xdr:row>56</xdr:row>
      <xdr:rowOff>19583</xdr:rowOff>
    </xdr:to>
    <xdr:sp macro="" textlink="">
      <xdr:nvSpPr>
        <xdr:cNvPr id="580" name="フローチャート : 判断 579"/>
        <xdr:cNvSpPr/>
      </xdr:nvSpPr>
      <xdr:spPr>
        <a:xfrm>
          <a:off x="15430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36110</xdr:rowOff>
    </xdr:from>
    <xdr:ext cx="534377" cy="259045"/>
    <xdr:sp macro="" textlink="">
      <xdr:nvSpPr>
        <xdr:cNvPr id="581" name="テキスト ボックス 580"/>
        <xdr:cNvSpPr txBox="1"/>
      </xdr:nvSpPr>
      <xdr:spPr>
        <a:xfrm>
          <a:off x="15214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38640</xdr:rowOff>
    </xdr:from>
    <xdr:to>
      <xdr:col>21</xdr:col>
      <xdr:colOff>161925</xdr:colOff>
      <xdr:row>58</xdr:row>
      <xdr:rowOff>98876</xdr:rowOff>
    </xdr:to>
    <xdr:cxnSp macro="">
      <xdr:nvCxnSpPr>
        <xdr:cNvPr id="582" name="直線コネクタ 581"/>
        <xdr:cNvCxnSpPr/>
      </xdr:nvCxnSpPr>
      <xdr:spPr>
        <a:xfrm flipV="1">
          <a:off x="13703300" y="9982740"/>
          <a:ext cx="889000" cy="6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3690</xdr:rowOff>
    </xdr:from>
    <xdr:to>
      <xdr:col>21</xdr:col>
      <xdr:colOff>212725</xdr:colOff>
      <xdr:row>56</xdr:row>
      <xdr:rowOff>105290</xdr:rowOff>
    </xdr:to>
    <xdr:sp macro="" textlink="">
      <xdr:nvSpPr>
        <xdr:cNvPr id="583" name="フローチャート : 判断 582"/>
        <xdr:cNvSpPr/>
      </xdr:nvSpPr>
      <xdr:spPr>
        <a:xfrm>
          <a:off x="14541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121817</xdr:rowOff>
    </xdr:from>
    <xdr:ext cx="534377" cy="259045"/>
    <xdr:sp macro="" textlink="">
      <xdr:nvSpPr>
        <xdr:cNvPr id="584" name="テキスト ボックス 583"/>
        <xdr:cNvSpPr txBox="1"/>
      </xdr:nvSpPr>
      <xdr:spPr>
        <a:xfrm>
          <a:off x="14325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49213</xdr:rowOff>
    </xdr:from>
    <xdr:to>
      <xdr:col>19</xdr:col>
      <xdr:colOff>644525</xdr:colOff>
      <xdr:row>58</xdr:row>
      <xdr:rowOff>98876</xdr:rowOff>
    </xdr:to>
    <xdr:cxnSp macro="">
      <xdr:nvCxnSpPr>
        <xdr:cNvPr id="585" name="直線コネクタ 584"/>
        <xdr:cNvCxnSpPr/>
      </xdr:nvCxnSpPr>
      <xdr:spPr>
        <a:xfrm>
          <a:off x="12814300" y="9993313"/>
          <a:ext cx="889000" cy="4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12014</xdr:rowOff>
    </xdr:from>
    <xdr:to>
      <xdr:col>20</xdr:col>
      <xdr:colOff>9525</xdr:colOff>
      <xdr:row>56</xdr:row>
      <xdr:rowOff>113614</xdr:rowOff>
    </xdr:to>
    <xdr:sp macro="" textlink="">
      <xdr:nvSpPr>
        <xdr:cNvPr id="586" name="フローチャート : 判断 585"/>
        <xdr:cNvSpPr/>
      </xdr:nvSpPr>
      <xdr:spPr>
        <a:xfrm>
          <a:off x="13652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130141</xdr:rowOff>
    </xdr:from>
    <xdr:ext cx="534377" cy="259045"/>
    <xdr:sp macro="" textlink="">
      <xdr:nvSpPr>
        <xdr:cNvPr id="587" name="テキスト ボックス 586"/>
        <xdr:cNvSpPr txBox="1"/>
      </xdr:nvSpPr>
      <xdr:spPr>
        <a:xfrm>
          <a:off x="13436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36532</xdr:rowOff>
    </xdr:from>
    <xdr:to>
      <xdr:col>18</xdr:col>
      <xdr:colOff>492125</xdr:colOff>
      <xdr:row>56</xdr:row>
      <xdr:rowOff>138132</xdr:rowOff>
    </xdr:to>
    <xdr:sp macro="" textlink="">
      <xdr:nvSpPr>
        <xdr:cNvPr id="588" name="フローチャート : 判断 587"/>
        <xdr:cNvSpPr/>
      </xdr:nvSpPr>
      <xdr:spPr>
        <a:xfrm>
          <a:off x="12763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154659</xdr:rowOff>
    </xdr:from>
    <xdr:ext cx="534377" cy="259045"/>
    <xdr:sp macro="" textlink="">
      <xdr:nvSpPr>
        <xdr:cNvPr id="589" name="テキスト ボックス 588"/>
        <xdr:cNvSpPr txBox="1"/>
      </xdr:nvSpPr>
      <xdr:spPr>
        <a:xfrm>
          <a:off x="12547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70765</xdr:rowOff>
    </xdr:from>
    <xdr:to>
      <xdr:col>23</xdr:col>
      <xdr:colOff>568325</xdr:colOff>
      <xdr:row>56</xdr:row>
      <xdr:rowOff>915</xdr:rowOff>
    </xdr:to>
    <xdr:sp macro="" textlink="">
      <xdr:nvSpPr>
        <xdr:cNvPr id="595" name="円/楕円 594"/>
        <xdr:cNvSpPr/>
      </xdr:nvSpPr>
      <xdr:spPr>
        <a:xfrm>
          <a:off x="16268700" y="950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93642</xdr:rowOff>
    </xdr:from>
    <xdr:ext cx="534377" cy="259045"/>
    <xdr:sp macro="" textlink="">
      <xdr:nvSpPr>
        <xdr:cNvPr id="596" name="教育費該当値テキスト"/>
        <xdr:cNvSpPr txBox="1"/>
      </xdr:nvSpPr>
      <xdr:spPr>
        <a:xfrm>
          <a:off x="16370300" y="935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51,952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128962</xdr:rowOff>
    </xdr:from>
    <xdr:to>
      <xdr:col>22</xdr:col>
      <xdr:colOff>415925</xdr:colOff>
      <xdr:row>57</xdr:row>
      <xdr:rowOff>59112</xdr:rowOff>
    </xdr:to>
    <xdr:sp macro="" textlink="">
      <xdr:nvSpPr>
        <xdr:cNvPr id="597" name="円/楕円 596"/>
        <xdr:cNvSpPr/>
      </xdr:nvSpPr>
      <xdr:spPr>
        <a:xfrm>
          <a:off x="15430500" y="973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50239</xdr:rowOff>
    </xdr:from>
    <xdr:ext cx="534377" cy="259045"/>
    <xdr:sp macro="" textlink="">
      <xdr:nvSpPr>
        <xdr:cNvPr id="598" name="テキスト ボックス 597"/>
        <xdr:cNvSpPr txBox="1"/>
      </xdr:nvSpPr>
      <xdr:spPr>
        <a:xfrm>
          <a:off x="15214111" y="982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39,897</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159290</xdr:rowOff>
    </xdr:from>
    <xdr:to>
      <xdr:col>21</xdr:col>
      <xdr:colOff>212725</xdr:colOff>
      <xdr:row>58</xdr:row>
      <xdr:rowOff>89440</xdr:rowOff>
    </xdr:to>
    <xdr:sp macro="" textlink="">
      <xdr:nvSpPr>
        <xdr:cNvPr id="599" name="円/楕円 598"/>
        <xdr:cNvSpPr/>
      </xdr:nvSpPr>
      <xdr:spPr>
        <a:xfrm>
          <a:off x="14541500" y="99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80567</xdr:rowOff>
    </xdr:from>
    <xdr:ext cx="534377" cy="259045"/>
    <xdr:sp macro="" textlink="">
      <xdr:nvSpPr>
        <xdr:cNvPr id="600" name="テキスト ボックス 599"/>
        <xdr:cNvSpPr txBox="1"/>
      </xdr:nvSpPr>
      <xdr:spPr>
        <a:xfrm>
          <a:off x="14325111" y="1002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29,305</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48076</xdr:rowOff>
    </xdr:from>
    <xdr:to>
      <xdr:col>20</xdr:col>
      <xdr:colOff>9525</xdr:colOff>
      <xdr:row>58</xdr:row>
      <xdr:rowOff>149676</xdr:rowOff>
    </xdr:to>
    <xdr:sp macro="" textlink="">
      <xdr:nvSpPr>
        <xdr:cNvPr id="601" name="円/楕円 600"/>
        <xdr:cNvSpPr/>
      </xdr:nvSpPr>
      <xdr:spPr>
        <a:xfrm>
          <a:off x="13652500" y="999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140803</xdr:rowOff>
    </xdr:from>
    <xdr:ext cx="534377" cy="259045"/>
    <xdr:sp macro="" textlink="">
      <xdr:nvSpPr>
        <xdr:cNvPr id="602" name="テキスト ボックス 601"/>
        <xdr:cNvSpPr txBox="1"/>
      </xdr:nvSpPr>
      <xdr:spPr>
        <a:xfrm>
          <a:off x="13436111" y="1008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26,143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169863</xdr:rowOff>
    </xdr:from>
    <xdr:to>
      <xdr:col>18</xdr:col>
      <xdr:colOff>492125</xdr:colOff>
      <xdr:row>58</xdr:row>
      <xdr:rowOff>100013</xdr:rowOff>
    </xdr:to>
    <xdr:sp macro="" textlink="">
      <xdr:nvSpPr>
        <xdr:cNvPr id="603" name="円/楕円 602"/>
        <xdr:cNvSpPr/>
      </xdr:nvSpPr>
      <xdr:spPr>
        <a:xfrm>
          <a:off x="12763500" y="994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91140</xdr:rowOff>
    </xdr:from>
    <xdr:ext cx="534377" cy="259045"/>
    <xdr:sp macro="" textlink="">
      <xdr:nvSpPr>
        <xdr:cNvPr id="604" name="テキスト ボックス 603"/>
        <xdr:cNvSpPr txBox="1"/>
      </xdr:nvSpPr>
      <xdr:spPr>
        <a:xfrm>
          <a:off x="12547111" y="1003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28,750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154262</xdr:rowOff>
    </xdr:from>
    <xdr:to>
      <xdr:col>23</xdr:col>
      <xdr:colOff>516889</xdr:colOff>
      <xdr:row>78</xdr:row>
      <xdr:rowOff>139700</xdr:rowOff>
    </xdr:to>
    <xdr:cxnSp macro="">
      <xdr:nvCxnSpPr>
        <xdr:cNvPr id="626" name="直線コネクタ 625"/>
        <xdr:cNvCxnSpPr/>
      </xdr:nvCxnSpPr>
      <xdr:spPr>
        <a:xfrm flipV="1">
          <a:off x="16317595" y="12327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100939</xdr:rowOff>
    </xdr:from>
    <xdr:ext cx="534377" cy="259045"/>
    <xdr:sp macro="" textlink="">
      <xdr:nvSpPr>
        <xdr:cNvPr id="629" name="災害復旧費最大値テキスト"/>
        <xdr:cNvSpPr txBox="1"/>
      </xdr:nvSpPr>
      <xdr:spPr>
        <a:xfrm>
          <a:off x="16370300" y="1210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71</xdr:row>
      <xdr:rowOff>154262</xdr:rowOff>
    </xdr:from>
    <xdr:to>
      <xdr:col>23</xdr:col>
      <xdr:colOff>606425</xdr:colOff>
      <xdr:row>71</xdr:row>
      <xdr:rowOff>154262</xdr:rowOff>
    </xdr:to>
    <xdr:cxnSp macro="">
      <xdr:nvCxnSpPr>
        <xdr:cNvPr id="630" name="直線コネクタ 629"/>
        <xdr:cNvCxnSpPr/>
      </xdr:nvCxnSpPr>
      <xdr:spPr>
        <a:xfrm>
          <a:off x="16230600" y="1232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146306</xdr:rowOff>
    </xdr:from>
    <xdr:to>
      <xdr:col>23</xdr:col>
      <xdr:colOff>517525</xdr:colOff>
      <xdr:row>78</xdr:row>
      <xdr:rowOff>98027</xdr:rowOff>
    </xdr:to>
    <xdr:cxnSp macro="">
      <xdr:nvCxnSpPr>
        <xdr:cNvPr id="631" name="直線コネクタ 630"/>
        <xdr:cNvCxnSpPr/>
      </xdr:nvCxnSpPr>
      <xdr:spPr>
        <a:xfrm flipV="1">
          <a:off x="15481300" y="13347956"/>
          <a:ext cx="838200" cy="12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9628</xdr:rowOff>
    </xdr:from>
    <xdr:ext cx="469744" cy="259045"/>
    <xdr:sp macro="" textlink="">
      <xdr:nvSpPr>
        <xdr:cNvPr id="632" name="災害復旧費平均値テキスト"/>
        <xdr:cNvSpPr txBox="1"/>
      </xdr:nvSpPr>
      <xdr:spPr>
        <a:xfrm>
          <a:off x="16370300" y="13382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31201</xdr:rowOff>
    </xdr:from>
    <xdr:to>
      <xdr:col>23</xdr:col>
      <xdr:colOff>568325</xdr:colOff>
      <xdr:row>78</xdr:row>
      <xdr:rowOff>132801</xdr:rowOff>
    </xdr:to>
    <xdr:sp macro="" textlink="">
      <xdr:nvSpPr>
        <xdr:cNvPr id="633" name="フローチャート : 判断 632"/>
        <xdr:cNvSpPr/>
      </xdr:nvSpPr>
      <xdr:spPr>
        <a:xfrm>
          <a:off x="16268700" y="1340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98027</xdr:rowOff>
    </xdr:from>
    <xdr:to>
      <xdr:col>22</xdr:col>
      <xdr:colOff>365125</xdr:colOff>
      <xdr:row>78</xdr:row>
      <xdr:rowOff>124658</xdr:rowOff>
    </xdr:to>
    <xdr:cxnSp macro="">
      <xdr:nvCxnSpPr>
        <xdr:cNvPr id="634" name="直線コネクタ 633"/>
        <xdr:cNvCxnSpPr/>
      </xdr:nvCxnSpPr>
      <xdr:spPr>
        <a:xfrm flipV="1">
          <a:off x="14592300" y="13471127"/>
          <a:ext cx="889000" cy="2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119624</xdr:rowOff>
    </xdr:from>
    <xdr:to>
      <xdr:col>22</xdr:col>
      <xdr:colOff>415925</xdr:colOff>
      <xdr:row>78</xdr:row>
      <xdr:rowOff>49774</xdr:rowOff>
    </xdr:to>
    <xdr:sp macro="" textlink="">
      <xdr:nvSpPr>
        <xdr:cNvPr id="635" name="フローチャート : 判断 634"/>
        <xdr:cNvSpPr/>
      </xdr:nvSpPr>
      <xdr:spPr>
        <a:xfrm>
          <a:off x="15430500" y="1332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66301</xdr:rowOff>
    </xdr:from>
    <xdr:ext cx="469744" cy="259045"/>
    <xdr:sp macro="" textlink="">
      <xdr:nvSpPr>
        <xdr:cNvPr id="636" name="テキスト ボックス 635"/>
        <xdr:cNvSpPr txBox="1"/>
      </xdr:nvSpPr>
      <xdr:spPr>
        <a:xfrm>
          <a:off x="15246427" y="1309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124658</xdr:rowOff>
    </xdr:from>
    <xdr:to>
      <xdr:col>21</xdr:col>
      <xdr:colOff>161925</xdr:colOff>
      <xdr:row>78</xdr:row>
      <xdr:rowOff>139334</xdr:rowOff>
    </xdr:to>
    <xdr:cxnSp macro="">
      <xdr:nvCxnSpPr>
        <xdr:cNvPr id="637" name="直線コネクタ 636"/>
        <xdr:cNvCxnSpPr/>
      </xdr:nvCxnSpPr>
      <xdr:spPr>
        <a:xfrm flipV="1">
          <a:off x="13703300" y="13497758"/>
          <a:ext cx="889000" cy="1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171310</xdr:rowOff>
    </xdr:from>
    <xdr:to>
      <xdr:col>21</xdr:col>
      <xdr:colOff>212725</xdr:colOff>
      <xdr:row>78</xdr:row>
      <xdr:rowOff>101460</xdr:rowOff>
    </xdr:to>
    <xdr:sp macro="" textlink="">
      <xdr:nvSpPr>
        <xdr:cNvPr id="638" name="フローチャート : 判断 637"/>
        <xdr:cNvSpPr/>
      </xdr:nvSpPr>
      <xdr:spPr>
        <a:xfrm>
          <a:off x="14541500" y="1337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117987</xdr:rowOff>
    </xdr:from>
    <xdr:ext cx="469744" cy="259045"/>
    <xdr:sp macro="" textlink="">
      <xdr:nvSpPr>
        <xdr:cNvPr id="639" name="テキスト ボックス 638"/>
        <xdr:cNvSpPr txBox="1"/>
      </xdr:nvSpPr>
      <xdr:spPr>
        <a:xfrm>
          <a:off x="14357427" y="1314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120932</xdr:rowOff>
    </xdr:from>
    <xdr:to>
      <xdr:col>19</xdr:col>
      <xdr:colOff>644525</xdr:colOff>
      <xdr:row>78</xdr:row>
      <xdr:rowOff>139334</xdr:rowOff>
    </xdr:to>
    <xdr:cxnSp macro="">
      <xdr:nvCxnSpPr>
        <xdr:cNvPr id="640" name="直線コネクタ 639"/>
        <xdr:cNvCxnSpPr/>
      </xdr:nvCxnSpPr>
      <xdr:spPr>
        <a:xfrm>
          <a:off x="12814300" y="13494032"/>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164750</xdr:rowOff>
    </xdr:from>
    <xdr:to>
      <xdr:col>20</xdr:col>
      <xdr:colOff>9525</xdr:colOff>
      <xdr:row>78</xdr:row>
      <xdr:rowOff>94900</xdr:rowOff>
    </xdr:to>
    <xdr:sp macro="" textlink="">
      <xdr:nvSpPr>
        <xdr:cNvPr id="641" name="フローチャート : 判断 640"/>
        <xdr:cNvSpPr/>
      </xdr:nvSpPr>
      <xdr:spPr>
        <a:xfrm>
          <a:off x="13652500" y="133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111427</xdr:rowOff>
    </xdr:from>
    <xdr:ext cx="469744" cy="259045"/>
    <xdr:sp macro="" textlink="">
      <xdr:nvSpPr>
        <xdr:cNvPr id="642" name="テキスト ボックス 641"/>
        <xdr:cNvSpPr txBox="1"/>
      </xdr:nvSpPr>
      <xdr:spPr>
        <a:xfrm>
          <a:off x="13468427" y="131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150302</xdr:rowOff>
    </xdr:from>
    <xdr:to>
      <xdr:col>18</xdr:col>
      <xdr:colOff>492125</xdr:colOff>
      <xdr:row>78</xdr:row>
      <xdr:rowOff>80452</xdr:rowOff>
    </xdr:to>
    <xdr:sp macro="" textlink="">
      <xdr:nvSpPr>
        <xdr:cNvPr id="643" name="フローチャート : 判断 642"/>
        <xdr:cNvSpPr/>
      </xdr:nvSpPr>
      <xdr:spPr>
        <a:xfrm>
          <a:off x="12763500" y="13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96979</xdr:rowOff>
    </xdr:from>
    <xdr:ext cx="469744" cy="259045"/>
    <xdr:sp macro="" textlink="">
      <xdr:nvSpPr>
        <xdr:cNvPr id="644" name="テキスト ボックス 643"/>
        <xdr:cNvSpPr txBox="1"/>
      </xdr:nvSpPr>
      <xdr:spPr>
        <a:xfrm>
          <a:off x="12579427" y="13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95506</xdr:rowOff>
    </xdr:from>
    <xdr:to>
      <xdr:col>23</xdr:col>
      <xdr:colOff>568325</xdr:colOff>
      <xdr:row>78</xdr:row>
      <xdr:rowOff>25656</xdr:rowOff>
    </xdr:to>
    <xdr:sp macro="" textlink="">
      <xdr:nvSpPr>
        <xdr:cNvPr id="650" name="円/楕円 649"/>
        <xdr:cNvSpPr/>
      </xdr:nvSpPr>
      <xdr:spPr>
        <a:xfrm>
          <a:off x="16268700" y="1329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118383</xdr:rowOff>
    </xdr:from>
    <xdr:ext cx="469744" cy="259045"/>
    <xdr:sp macro="" textlink="">
      <xdr:nvSpPr>
        <xdr:cNvPr id="651" name="災害復旧費該当値テキスト"/>
        <xdr:cNvSpPr txBox="1"/>
      </xdr:nvSpPr>
      <xdr:spPr>
        <a:xfrm>
          <a:off x="16370300" y="1314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7,211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47227</xdr:rowOff>
    </xdr:from>
    <xdr:to>
      <xdr:col>22</xdr:col>
      <xdr:colOff>415925</xdr:colOff>
      <xdr:row>78</xdr:row>
      <xdr:rowOff>148827</xdr:rowOff>
    </xdr:to>
    <xdr:sp macro="" textlink="">
      <xdr:nvSpPr>
        <xdr:cNvPr id="652" name="円/楕円 651"/>
        <xdr:cNvSpPr/>
      </xdr:nvSpPr>
      <xdr:spPr>
        <a:xfrm>
          <a:off x="15430500" y="134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139954</xdr:rowOff>
    </xdr:from>
    <xdr:ext cx="469744" cy="259045"/>
    <xdr:sp macro="" textlink="">
      <xdr:nvSpPr>
        <xdr:cNvPr id="653" name="テキスト ボックス 652"/>
        <xdr:cNvSpPr txBox="1"/>
      </xdr:nvSpPr>
      <xdr:spPr>
        <a:xfrm>
          <a:off x="15246427" y="1351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73858</xdr:rowOff>
    </xdr:from>
    <xdr:to>
      <xdr:col>21</xdr:col>
      <xdr:colOff>212725</xdr:colOff>
      <xdr:row>79</xdr:row>
      <xdr:rowOff>4008</xdr:rowOff>
    </xdr:to>
    <xdr:sp macro="" textlink="">
      <xdr:nvSpPr>
        <xdr:cNvPr id="654" name="円/楕円 653"/>
        <xdr:cNvSpPr/>
      </xdr:nvSpPr>
      <xdr:spPr>
        <a:xfrm>
          <a:off x="14541500" y="1344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166585</xdr:rowOff>
    </xdr:from>
    <xdr:ext cx="378565" cy="259045"/>
    <xdr:sp macro="" textlink="">
      <xdr:nvSpPr>
        <xdr:cNvPr id="655" name="テキスト ボックス 654"/>
        <xdr:cNvSpPr txBox="1"/>
      </xdr:nvSpPr>
      <xdr:spPr>
        <a:xfrm>
          <a:off x="14403017" y="13539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88534</xdr:rowOff>
    </xdr:from>
    <xdr:to>
      <xdr:col>20</xdr:col>
      <xdr:colOff>9525</xdr:colOff>
      <xdr:row>79</xdr:row>
      <xdr:rowOff>18684</xdr:rowOff>
    </xdr:to>
    <xdr:sp macro="" textlink="">
      <xdr:nvSpPr>
        <xdr:cNvPr id="656" name="円/楕円 655"/>
        <xdr:cNvSpPr/>
      </xdr:nvSpPr>
      <xdr:spPr>
        <a:xfrm>
          <a:off x="13652500" y="1346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9811</xdr:rowOff>
    </xdr:from>
    <xdr:ext cx="313932" cy="259045"/>
    <xdr:sp macro="" textlink="">
      <xdr:nvSpPr>
        <xdr:cNvPr id="657" name="テキスト ボックス 656"/>
        <xdr:cNvSpPr txBox="1"/>
      </xdr:nvSpPr>
      <xdr:spPr>
        <a:xfrm>
          <a:off x="13546333" y="135543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70132</xdr:rowOff>
    </xdr:from>
    <xdr:to>
      <xdr:col>18</xdr:col>
      <xdr:colOff>492125</xdr:colOff>
      <xdr:row>79</xdr:row>
      <xdr:rowOff>282</xdr:rowOff>
    </xdr:to>
    <xdr:sp macro="" textlink="">
      <xdr:nvSpPr>
        <xdr:cNvPr id="658" name="円/楕円 657"/>
        <xdr:cNvSpPr/>
      </xdr:nvSpPr>
      <xdr:spPr>
        <a:xfrm>
          <a:off x="12763500" y="1344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162859</xdr:rowOff>
    </xdr:from>
    <xdr:ext cx="378565" cy="259045"/>
    <xdr:sp macro="" textlink="">
      <xdr:nvSpPr>
        <xdr:cNvPr id="659" name="テキスト ボックス 658"/>
        <xdr:cNvSpPr txBox="1"/>
      </xdr:nvSpPr>
      <xdr:spPr>
        <a:xfrm>
          <a:off x="12625017" y="13535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10046</xdr:rowOff>
    </xdr:from>
    <xdr:to>
      <xdr:col>23</xdr:col>
      <xdr:colOff>516889</xdr:colOff>
      <xdr:row>97</xdr:row>
      <xdr:rowOff>170687</xdr:rowOff>
    </xdr:to>
    <xdr:cxnSp macro="">
      <xdr:nvCxnSpPr>
        <xdr:cNvPr id="683" name="直線コネクタ 682"/>
        <xdr:cNvCxnSpPr/>
      </xdr:nvCxnSpPr>
      <xdr:spPr>
        <a:xfrm flipV="1">
          <a:off x="16317595" y="15440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3064</xdr:rowOff>
    </xdr:from>
    <xdr:ext cx="534377" cy="259045"/>
    <xdr:sp macro="" textlink="">
      <xdr:nvSpPr>
        <xdr:cNvPr id="684" name="公債費最小値テキスト"/>
        <xdr:cNvSpPr txBox="1"/>
      </xdr:nvSpPr>
      <xdr:spPr>
        <a:xfrm>
          <a:off x="16370300" y="1680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97</xdr:row>
      <xdr:rowOff>170687</xdr:rowOff>
    </xdr:from>
    <xdr:to>
      <xdr:col>23</xdr:col>
      <xdr:colOff>606425</xdr:colOff>
      <xdr:row>97</xdr:row>
      <xdr:rowOff>170687</xdr:rowOff>
    </xdr:to>
    <xdr:cxnSp macro="">
      <xdr:nvCxnSpPr>
        <xdr:cNvPr id="685" name="直線コネクタ 684"/>
        <xdr:cNvCxnSpPr/>
      </xdr:nvCxnSpPr>
      <xdr:spPr>
        <a:xfrm>
          <a:off x="16230600" y="1680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128173</xdr:rowOff>
    </xdr:from>
    <xdr:ext cx="599010" cy="259045"/>
    <xdr:sp macro="" textlink="">
      <xdr:nvSpPr>
        <xdr:cNvPr id="686" name="公債費最大値テキスト"/>
        <xdr:cNvSpPr txBox="1"/>
      </xdr:nvSpPr>
      <xdr:spPr>
        <a:xfrm>
          <a:off x="16370300" y="1521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90</xdr:row>
      <xdr:rowOff>10046</xdr:rowOff>
    </xdr:from>
    <xdr:to>
      <xdr:col>23</xdr:col>
      <xdr:colOff>606425</xdr:colOff>
      <xdr:row>90</xdr:row>
      <xdr:rowOff>10046</xdr:rowOff>
    </xdr:to>
    <xdr:cxnSp macro="">
      <xdr:nvCxnSpPr>
        <xdr:cNvPr id="687" name="直線コネクタ 686"/>
        <xdr:cNvCxnSpPr/>
      </xdr:nvCxnSpPr>
      <xdr:spPr>
        <a:xfrm>
          <a:off x="16230600" y="1544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102984</xdr:rowOff>
    </xdr:from>
    <xdr:to>
      <xdr:col>23</xdr:col>
      <xdr:colOff>517525</xdr:colOff>
      <xdr:row>95</xdr:row>
      <xdr:rowOff>108713</xdr:rowOff>
    </xdr:to>
    <xdr:cxnSp macro="">
      <xdr:nvCxnSpPr>
        <xdr:cNvPr id="688" name="直線コネクタ 687"/>
        <xdr:cNvCxnSpPr/>
      </xdr:nvCxnSpPr>
      <xdr:spPr>
        <a:xfrm>
          <a:off x="15481300" y="16390734"/>
          <a:ext cx="838200" cy="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170311</xdr:rowOff>
    </xdr:from>
    <xdr:ext cx="534377" cy="259045"/>
    <xdr:sp macro="" textlink="">
      <xdr:nvSpPr>
        <xdr:cNvPr id="689" name="公債費平均値テキスト"/>
        <xdr:cNvSpPr txBox="1"/>
      </xdr:nvSpPr>
      <xdr:spPr>
        <a:xfrm>
          <a:off x="16370300" y="16115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147434</xdr:rowOff>
    </xdr:from>
    <xdr:to>
      <xdr:col>23</xdr:col>
      <xdr:colOff>568325</xdr:colOff>
      <xdr:row>95</xdr:row>
      <xdr:rowOff>77584</xdr:rowOff>
    </xdr:to>
    <xdr:sp macro="" textlink="">
      <xdr:nvSpPr>
        <xdr:cNvPr id="690" name="フローチャート : 判断 689"/>
        <xdr:cNvSpPr/>
      </xdr:nvSpPr>
      <xdr:spPr>
        <a:xfrm>
          <a:off x="162687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88609</xdr:rowOff>
    </xdr:from>
    <xdr:to>
      <xdr:col>22</xdr:col>
      <xdr:colOff>365125</xdr:colOff>
      <xdr:row>95</xdr:row>
      <xdr:rowOff>102984</xdr:rowOff>
    </xdr:to>
    <xdr:cxnSp macro="">
      <xdr:nvCxnSpPr>
        <xdr:cNvPr id="691" name="直線コネクタ 690"/>
        <xdr:cNvCxnSpPr/>
      </xdr:nvCxnSpPr>
      <xdr:spPr>
        <a:xfrm>
          <a:off x="14592300" y="16376359"/>
          <a:ext cx="889000" cy="1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14351</xdr:rowOff>
    </xdr:from>
    <xdr:to>
      <xdr:col>22</xdr:col>
      <xdr:colOff>415925</xdr:colOff>
      <xdr:row>95</xdr:row>
      <xdr:rowOff>115951</xdr:rowOff>
    </xdr:to>
    <xdr:sp macro="" textlink="">
      <xdr:nvSpPr>
        <xdr:cNvPr id="692" name="フローチャート : 判断 691"/>
        <xdr:cNvSpPr/>
      </xdr:nvSpPr>
      <xdr:spPr>
        <a:xfrm>
          <a:off x="15430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132478</xdr:rowOff>
    </xdr:from>
    <xdr:ext cx="534377" cy="259045"/>
    <xdr:sp macro="" textlink="">
      <xdr:nvSpPr>
        <xdr:cNvPr id="693" name="テキスト ボックス 692"/>
        <xdr:cNvSpPr txBox="1"/>
      </xdr:nvSpPr>
      <xdr:spPr>
        <a:xfrm>
          <a:off x="15214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42278</xdr:rowOff>
    </xdr:from>
    <xdr:to>
      <xdr:col>21</xdr:col>
      <xdr:colOff>161925</xdr:colOff>
      <xdr:row>95</xdr:row>
      <xdr:rowOff>88609</xdr:rowOff>
    </xdr:to>
    <xdr:cxnSp macro="">
      <xdr:nvCxnSpPr>
        <xdr:cNvPr id="694" name="直線コネクタ 693"/>
        <xdr:cNvCxnSpPr/>
      </xdr:nvCxnSpPr>
      <xdr:spPr>
        <a:xfrm>
          <a:off x="13703300" y="16330028"/>
          <a:ext cx="889000" cy="4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107810</xdr:rowOff>
    </xdr:from>
    <xdr:to>
      <xdr:col>21</xdr:col>
      <xdr:colOff>212725</xdr:colOff>
      <xdr:row>96</xdr:row>
      <xdr:rowOff>37960</xdr:rowOff>
    </xdr:to>
    <xdr:sp macro="" textlink="">
      <xdr:nvSpPr>
        <xdr:cNvPr id="695" name="フローチャート : 判断 694"/>
        <xdr:cNvSpPr/>
      </xdr:nvSpPr>
      <xdr:spPr>
        <a:xfrm>
          <a:off x="14541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29087</xdr:rowOff>
    </xdr:from>
    <xdr:ext cx="534377" cy="259045"/>
    <xdr:sp macro="" textlink="">
      <xdr:nvSpPr>
        <xdr:cNvPr id="696" name="テキスト ボックス 695"/>
        <xdr:cNvSpPr txBox="1"/>
      </xdr:nvSpPr>
      <xdr:spPr>
        <a:xfrm>
          <a:off x="14325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42278</xdr:rowOff>
    </xdr:from>
    <xdr:to>
      <xdr:col>19</xdr:col>
      <xdr:colOff>644525</xdr:colOff>
      <xdr:row>95</xdr:row>
      <xdr:rowOff>106590</xdr:rowOff>
    </xdr:to>
    <xdr:cxnSp macro="">
      <xdr:nvCxnSpPr>
        <xdr:cNvPr id="697" name="直線コネクタ 696"/>
        <xdr:cNvCxnSpPr/>
      </xdr:nvCxnSpPr>
      <xdr:spPr>
        <a:xfrm flipV="1">
          <a:off x="12814300" y="16330028"/>
          <a:ext cx="889000" cy="6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109995</xdr:rowOff>
    </xdr:from>
    <xdr:to>
      <xdr:col>20</xdr:col>
      <xdr:colOff>9525</xdr:colOff>
      <xdr:row>96</xdr:row>
      <xdr:rowOff>40145</xdr:rowOff>
    </xdr:to>
    <xdr:sp macro="" textlink="">
      <xdr:nvSpPr>
        <xdr:cNvPr id="698" name="フローチャート : 判断 697"/>
        <xdr:cNvSpPr/>
      </xdr:nvSpPr>
      <xdr:spPr>
        <a:xfrm>
          <a:off x="13652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31272</xdr:rowOff>
    </xdr:from>
    <xdr:ext cx="534377" cy="259045"/>
    <xdr:sp macro="" textlink="">
      <xdr:nvSpPr>
        <xdr:cNvPr id="699" name="テキスト ボックス 698"/>
        <xdr:cNvSpPr txBox="1"/>
      </xdr:nvSpPr>
      <xdr:spPr>
        <a:xfrm>
          <a:off x="13436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108293</xdr:rowOff>
    </xdr:from>
    <xdr:to>
      <xdr:col>18</xdr:col>
      <xdr:colOff>492125</xdr:colOff>
      <xdr:row>96</xdr:row>
      <xdr:rowOff>38443</xdr:rowOff>
    </xdr:to>
    <xdr:sp macro="" textlink="">
      <xdr:nvSpPr>
        <xdr:cNvPr id="700" name="フローチャート : 判断 699"/>
        <xdr:cNvSpPr/>
      </xdr:nvSpPr>
      <xdr:spPr>
        <a:xfrm>
          <a:off x="12763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29570</xdr:rowOff>
    </xdr:from>
    <xdr:ext cx="534377" cy="259045"/>
    <xdr:sp macro="" textlink="">
      <xdr:nvSpPr>
        <xdr:cNvPr id="701" name="テキスト ボックス 700"/>
        <xdr:cNvSpPr txBox="1"/>
      </xdr:nvSpPr>
      <xdr:spPr>
        <a:xfrm>
          <a:off x="12547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57913</xdr:rowOff>
    </xdr:from>
    <xdr:to>
      <xdr:col>23</xdr:col>
      <xdr:colOff>568325</xdr:colOff>
      <xdr:row>95</xdr:row>
      <xdr:rowOff>159513</xdr:rowOff>
    </xdr:to>
    <xdr:sp macro="" textlink="">
      <xdr:nvSpPr>
        <xdr:cNvPr id="707" name="円/楕円 706"/>
        <xdr:cNvSpPr/>
      </xdr:nvSpPr>
      <xdr:spPr>
        <a:xfrm>
          <a:off x="16268700" y="1634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36340</xdr:rowOff>
    </xdr:from>
    <xdr:ext cx="534377" cy="259045"/>
    <xdr:sp macro="" textlink="">
      <xdr:nvSpPr>
        <xdr:cNvPr id="708" name="公債費該当値テキスト"/>
        <xdr:cNvSpPr txBox="1"/>
      </xdr:nvSpPr>
      <xdr:spPr>
        <a:xfrm>
          <a:off x="16370300" y="1632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48,940</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52184</xdr:rowOff>
    </xdr:from>
    <xdr:to>
      <xdr:col>22</xdr:col>
      <xdr:colOff>415925</xdr:colOff>
      <xdr:row>95</xdr:row>
      <xdr:rowOff>153784</xdr:rowOff>
    </xdr:to>
    <xdr:sp macro="" textlink="">
      <xdr:nvSpPr>
        <xdr:cNvPr id="709" name="円/楕円 708"/>
        <xdr:cNvSpPr/>
      </xdr:nvSpPr>
      <xdr:spPr>
        <a:xfrm>
          <a:off x="15430500" y="1633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144911</xdr:rowOff>
    </xdr:from>
    <xdr:ext cx="534377" cy="259045"/>
    <xdr:sp macro="" textlink="">
      <xdr:nvSpPr>
        <xdr:cNvPr id="710" name="テキスト ボックス 709"/>
        <xdr:cNvSpPr txBox="1"/>
      </xdr:nvSpPr>
      <xdr:spPr>
        <a:xfrm>
          <a:off x="15214111" y="1643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49,391</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37809</xdr:rowOff>
    </xdr:from>
    <xdr:to>
      <xdr:col>21</xdr:col>
      <xdr:colOff>212725</xdr:colOff>
      <xdr:row>95</xdr:row>
      <xdr:rowOff>139409</xdr:rowOff>
    </xdr:to>
    <xdr:sp macro="" textlink="">
      <xdr:nvSpPr>
        <xdr:cNvPr id="711" name="円/楕円 710"/>
        <xdr:cNvSpPr/>
      </xdr:nvSpPr>
      <xdr:spPr>
        <a:xfrm>
          <a:off x="14541500" y="1632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155936</xdr:rowOff>
    </xdr:from>
    <xdr:ext cx="534377" cy="259045"/>
    <xdr:sp macro="" textlink="">
      <xdr:nvSpPr>
        <xdr:cNvPr id="712" name="テキスト ボックス 711"/>
        <xdr:cNvSpPr txBox="1"/>
      </xdr:nvSpPr>
      <xdr:spPr>
        <a:xfrm>
          <a:off x="14325111" y="1610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50,523</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162928</xdr:rowOff>
    </xdr:from>
    <xdr:to>
      <xdr:col>20</xdr:col>
      <xdr:colOff>9525</xdr:colOff>
      <xdr:row>95</xdr:row>
      <xdr:rowOff>93078</xdr:rowOff>
    </xdr:to>
    <xdr:sp macro="" textlink="">
      <xdr:nvSpPr>
        <xdr:cNvPr id="713" name="円/楕円 712"/>
        <xdr:cNvSpPr/>
      </xdr:nvSpPr>
      <xdr:spPr>
        <a:xfrm>
          <a:off x="13652500" y="1627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109605</xdr:rowOff>
    </xdr:from>
    <xdr:ext cx="534377" cy="259045"/>
    <xdr:sp macro="" textlink="">
      <xdr:nvSpPr>
        <xdr:cNvPr id="714" name="テキスト ボックス 713"/>
        <xdr:cNvSpPr txBox="1"/>
      </xdr:nvSpPr>
      <xdr:spPr>
        <a:xfrm>
          <a:off x="13436111" y="1605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54,171</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55790</xdr:rowOff>
    </xdr:from>
    <xdr:to>
      <xdr:col>18</xdr:col>
      <xdr:colOff>492125</xdr:colOff>
      <xdr:row>95</xdr:row>
      <xdr:rowOff>157390</xdr:rowOff>
    </xdr:to>
    <xdr:sp macro="" textlink="">
      <xdr:nvSpPr>
        <xdr:cNvPr id="715" name="円/楕円 714"/>
        <xdr:cNvSpPr/>
      </xdr:nvSpPr>
      <xdr:spPr>
        <a:xfrm>
          <a:off x="12763500" y="1634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2467</xdr:rowOff>
    </xdr:from>
    <xdr:ext cx="534377" cy="259045"/>
    <xdr:sp macro="" textlink="">
      <xdr:nvSpPr>
        <xdr:cNvPr id="716" name="テキスト ボックス 715"/>
        <xdr:cNvSpPr txBox="1"/>
      </xdr:nvSpPr>
      <xdr:spPr>
        <a:xfrm>
          <a:off x="12547111" y="1611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49,107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64072</xdr:rowOff>
    </xdr:from>
    <xdr:to>
      <xdr:col>32</xdr:col>
      <xdr:colOff>186689</xdr:colOff>
      <xdr:row>39</xdr:row>
      <xdr:rowOff>44450</xdr:rowOff>
    </xdr:to>
    <xdr:cxnSp macro="">
      <xdr:nvCxnSpPr>
        <xdr:cNvPr id="740" name="直線コネクタ 739"/>
        <xdr:cNvCxnSpPr/>
      </xdr:nvCxnSpPr>
      <xdr:spPr>
        <a:xfrm flipV="1">
          <a:off x="22159595" y="5207572"/>
          <a:ext cx="1269" cy="152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61548</xdr:rowOff>
    </xdr:from>
    <xdr:ext cx="249299" cy="259045"/>
    <xdr:sp macro="" textlink="">
      <xdr:nvSpPr>
        <xdr:cNvPr id="741" name="諸支出金最小値テキスト"/>
        <xdr:cNvSpPr txBox="1"/>
      </xdr:nvSpPr>
      <xdr:spPr>
        <a:xfrm>
          <a:off x="22212300" y="6748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10749</xdr:rowOff>
    </xdr:from>
    <xdr:ext cx="469744" cy="259045"/>
    <xdr:sp macro="" textlink="">
      <xdr:nvSpPr>
        <xdr:cNvPr id="743" name="諸支出金最大値テキスト"/>
        <xdr:cNvSpPr txBox="1"/>
      </xdr:nvSpPr>
      <xdr:spPr>
        <a:xfrm>
          <a:off x="22212300" y="498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a:t>
          </a:r>
          <a:endParaRPr kumimoji="1" lang="ja-JP" altLang="en-US" sz="1000" b="1">
            <a:latin typeface="ＭＳ Ｐゴシック"/>
          </a:endParaRPr>
        </a:p>
      </xdr:txBody>
    </xdr:sp>
    <xdr:clientData/>
  </xdr:oneCellAnchor>
  <xdr:twoCellAnchor>
    <xdr:from>
      <xdr:col>32</xdr:col>
      <xdr:colOff>98425</xdr:colOff>
      <xdr:row>30</xdr:row>
      <xdr:rowOff>64072</xdr:rowOff>
    </xdr:from>
    <xdr:to>
      <xdr:col>32</xdr:col>
      <xdr:colOff>276225</xdr:colOff>
      <xdr:row>30</xdr:row>
      <xdr:rowOff>64072</xdr:rowOff>
    </xdr:to>
    <xdr:cxnSp macro="">
      <xdr:nvCxnSpPr>
        <xdr:cNvPr id="744" name="直線コネクタ 743"/>
        <xdr:cNvCxnSpPr/>
      </xdr:nvCxnSpPr>
      <xdr:spPr>
        <a:xfrm>
          <a:off x="22072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150448</xdr:rowOff>
    </xdr:from>
    <xdr:ext cx="378565" cy="259045"/>
    <xdr:sp macro="" textlink="">
      <xdr:nvSpPr>
        <xdr:cNvPr id="746" name="諸支出金平均値テキスト"/>
        <xdr:cNvSpPr txBox="1"/>
      </xdr:nvSpPr>
      <xdr:spPr>
        <a:xfrm>
          <a:off x="22212300" y="6494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127571</xdr:rowOff>
    </xdr:from>
    <xdr:to>
      <xdr:col>32</xdr:col>
      <xdr:colOff>238125</xdr:colOff>
      <xdr:row>39</xdr:row>
      <xdr:rowOff>57721</xdr:rowOff>
    </xdr:to>
    <xdr:sp macro="" textlink="">
      <xdr:nvSpPr>
        <xdr:cNvPr id="747" name="フローチャート : 判断 746"/>
        <xdr:cNvSpPr/>
      </xdr:nvSpPr>
      <xdr:spPr>
        <a:xfrm>
          <a:off x="221107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144907</xdr:rowOff>
    </xdr:from>
    <xdr:to>
      <xdr:col>31</xdr:col>
      <xdr:colOff>85725</xdr:colOff>
      <xdr:row>39</xdr:row>
      <xdr:rowOff>75057</xdr:rowOff>
    </xdr:to>
    <xdr:sp macro="" textlink="">
      <xdr:nvSpPr>
        <xdr:cNvPr id="749" name="フローチャート : 判断 748"/>
        <xdr:cNvSpPr/>
      </xdr:nvSpPr>
      <xdr:spPr>
        <a:xfrm>
          <a:off x="21272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91584</xdr:rowOff>
    </xdr:from>
    <xdr:ext cx="378565" cy="259045"/>
    <xdr:sp macro="" textlink="">
      <xdr:nvSpPr>
        <xdr:cNvPr id="750" name="テキスト ボックス 749"/>
        <xdr:cNvSpPr txBox="1"/>
      </xdr:nvSpPr>
      <xdr:spPr>
        <a:xfrm>
          <a:off x="21134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2" name="フローチャート : 判断 751"/>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3" name="テキスト ボックス 752"/>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5" name="フローチャート : 判断 754"/>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6" name="テキスト ボックス 755"/>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7" name="フローチャート : 判断 756"/>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58" name="テキスト ボックス 757"/>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105999</xdr:rowOff>
    </xdr:from>
    <xdr:ext cx="249299" cy="259045"/>
    <xdr:sp macro="" textlink="">
      <xdr:nvSpPr>
        <xdr:cNvPr id="765" name="諸支出金該当値テキスト"/>
        <xdr:cNvSpPr txBox="1"/>
      </xdr:nvSpPr>
      <xdr:spPr>
        <a:xfrm>
          <a:off x="22212300" y="66210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a:t>
          </a:r>
          <a:r>
            <a:rPr kumimoji="1" lang="ja-JP" altLang="en-US" sz="1100">
              <a:solidFill>
                <a:sysClr val="windowText" lastClr="000000"/>
              </a:solidFill>
              <a:latin typeface="ＭＳ Ｐゴシック"/>
            </a:rPr>
            <a:t>議会費は市議会議員共済費の負担率改定により減となった。総務費は、旧市役所庁舎解体工事や公共施設適正配置計画に伴う岱明支所改修工事の影響により増となっている。今後は市民会館建設が予定されているため増となる見込みである。民生費は、過去</a:t>
          </a:r>
          <a:r>
            <a:rPr kumimoji="1" lang="en-US" altLang="ja-JP" sz="1100">
              <a:solidFill>
                <a:sysClr val="windowText" lastClr="000000"/>
              </a:solidFill>
              <a:latin typeface="ＭＳ Ｐゴシック"/>
            </a:rPr>
            <a:t>5</a:t>
          </a:r>
          <a:r>
            <a:rPr kumimoji="1" lang="ja-JP" altLang="en-US" sz="1100">
              <a:solidFill>
                <a:sysClr val="windowText" lastClr="000000"/>
              </a:solidFill>
              <a:latin typeface="ＭＳ Ｐゴシック"/>
            </a:rPr>
            <a:t>年間の推移を見ても増加し続けており、主な要因としては社会保障経費の増である。また、</a:t>
          </a:r>
          <a:r>
            <a:rPr kumimoji="1" lang="en-US" altLang="ja-JP" sz="1100">
              <a:solidFill>
                <a:sysClr val="windowText" lastClr="000000"/>
              </a:solidFill>
              <a:latin typeface="ＭＳ Ｐゴシック"/>
            </a:rPr>
            <a:t>28</a:t>
          </a:r>
          <a:r>
            <a:rPr kumimoji="1" lang="ja-JP" altLang="en-US" sz="1100">
              <a:solidFill>
                <a:sysClr val="windowText" lastClr="000000"/>
              </a:solidFill>
              <a:latin typeface="ＭＳ Ｐゴシック"/>
            </a:rPr>
            <a:t>年</a:t>
          </a:r>
          <a:r>
            <a:rPr kumimoji="1" lang="en-US" altLang="ja-JP" sz="1100">
              <a:solidFill>
                <a:sysClr val="windowText" lastClr="000000"/>
              </a:solidFill>
              <a:latin typeface="ＭＳ Ｐゴシック"/>
            </a:rPr>
            <a:t>4</a:t>
          </a:r>
          <a:r>
            <a:rPr kumimoji="1" lang="ja-JP" altLang="en-US" sz="1100">
              <a:solidFill>
                <a:sysClr val="windowText" lastClr="000000"/>
              </a:solidFill>
              <a:latin typeface="ＭＳ Ｐゴシック"/>
            </a:rPr>
            <a:t>月に発生した平成</a:t>
          </a:r>
          <a:r>
            <a:rPr kumimoji="1" lang="en-US" altLang="ja-JP" sz="1100">
              <a:solidFill>
                <a:sysClr val="windowText" lastClr="000000"/>
              </a:solidFill>
              <a:latin typeface="ＭＳ Ｐゴシック"/>
            </a:rPr>
            <a:t>28</a:t>
          </a:r>
          <a:r>
            <a:rPr kumimoji="1" lang="ja-JP" altLang="en-US" sz="1100">
              <a:solidFill>
                <a:sysClr val="windowText" lastClr="000000"/>
              </a:solidFill>
              <a:latin typeface="ＭＳ Ｐゴシック"/>
            </a:rPr>
            <a:t>年熊本地震からの復旧復興のため、被災住宅等復旧事業補助等を実施し市民の生活再建を支援したことも増の要因となっている。衛生費は、平成</a:t>
          </a:r>
          <a:r>
            <a:rPr kumimoji="1" lang="en-US" altLang="ja-JP" sz="1100">
              <a:solidFill>
                <a:sysClr val="windowText" lastClr="000000"/>
              </a:solidFill>
              <a:latin typeface="ＭＳ Ｐゴシック"/>
            </a:rPr>
            <a:t>28</a:t>
          </a:r>
          <a:r>
            <a:rPr kumimoji="1" lang="ja-JP" altLang="en-US" sz="1100">
              <a:solidFill>
                <a:sysClr val="windowText" lastClr="000000"/>
              </a:solidFill>
              <a:latin typeface="ＭＳ Ｐゴシック"/>
            </a:rPr>
            <a:t>年熊本地震の影響による災害廃棄物処理委託により増となった。農林水産業費は、本市の基幹産業であるため類似団体平均と比較しても高い数値で推移している。</a:t>
          </a:r>
          <a:r>
            <a:rPr kumimoji="1" lang="en-US" altLang="ja-JP" sz="1100">
              <a:solidFill>
                <a:sysClr val="windowText" lastClr="000000"/>
              </a:solidFill>
              <a:latin typeface="ＭＳ Ｐゴシック"/>
            </a:rPr>
            <a:t>28</a:t>
          </a:r>
          <a:r>
            <a:rPr kumimoji="1" lang="ja-JP" altLang="en-US" sz="1100">
              <a:solidFill>
                <a:sysClr val="windowText" lastClr="000000"/>
              </a:solidFill>
              <a:latin typeface="ＭＳ Ｐゴシック"/>
            </a:rPr>
            <a:t>年度は、国の補助事業や県営事業の影響を受け大幅な増となった。商工費は、</a:t>
          </a:r>
          <a:r>
            <a:rPr kumimoji="1" lang="en-US" altLang="ja-JP" sz="1100">
              <a:solidFill>
                <a:sysClr val="windowText" lastClr="000000"/>
              </a:solidFill>
              <a:latin typeface="ＭＳ Ｐゴシック"/>
            </a:rPr>
            <a:t>27</a:t>
          </a:r>
          <a:r>
            <a:rPr kumimoji="1" lang="ja-JP" altLang="en-US" sz="1100">
              <a:solidFill>
                <a:sysClr val="windowText" lastClr="000000"/>
              </a:solidFill>
              <a:latin typeface="ＭＳ Ｐゴシック"/>
            </a:rPr>
            <a:t>年度に国の地方創生事業にて実施したスーパープレミアム付商品券事業と玉名旅行券事業が終了したことにより減となった。土木費は岱明・玉名線や小浜繁根木線の道路改良事業に加え、既存インフラ（道路橋りょう）の老朽化による維持管理事業が増加している。インフラについては今後も更新を控えており、長期見通しに基づき計画的な執行に努め予算を長寿命化・維持事業へ重点的に配分していく必要がある。消防費は、一部事務組合負担金の増等により増加した。教育費は、学校規模適正化事業（玉陵小・中学校）や玉名町小学校校舎等改築事業等により大幅な増となっており事業が完了する</a:t>
          </a:r>
          <a:r>
            <a:rPr kumimoji="1" lang="en-US" altLang="ja-JP" sz="1100">
              <a:solidFill>
                <a:sysClr val="windowText" lastClr="000000"/>
              </a:solidFill>
              <a:latin typeface="ＭＳ Ｐゴシック"/>
            </a:rPr>
            <a:t>29</a:t>
          </a:r>
          <a:r>
            <a:rPr kumimoji="1" lang="ja-JP" altLang="en-US" sz="1100">
              <a:solidFill>
                <a:sysClr val="windowText" lastClr="000000"/>
              </a:solidFill>
              <a:latin typeface="ＭＳ Ｐゴシック"/>
            </a:rPr>
            <a:t>年度まで高い数値となる見込みである。</a:t>
          </a:r>
          <a:r>
            <a:rPr kumimoji="1" lang="en-US" altLang="ja-JP" sz="1100">
              <a:solidFill>
                <a:sysClr val="windowText" lastClr="000000"/>
              </a:solidFill>
              <a:latin typeface="ＭＳ Ｐゴシック"/>
            </a:rPr>
            <a:t>30</a:t>
          </a:r>
          <a:r>
            <a:rPr kumimoji="1" lang="ja-JP" altLang="en-US" sz="1100">
              <a:solidFill>
                <a:sysClr val="windowText" lastClr="000000"/>
              </a:solidFill>
              <a:latin typeface="ＭＳ Ｐゴシック"/>
            </a:rPr>
            <a:t>年度以降は減となる予定だが、次の校区における学校規模適正化事業や岱明町公民館建設事業も控えており、将来的に高い水準で推移すると見込んでいる。災害復旧費は、平成</a:t>
          </a:r>
          <a:r>
            <a:rPr kumimoji="1" lang="en-US" altLang="ja-JP" sz="1100">
              <a:solidFill>
                <a:sysClr val="windowText" lastClr="000000"/>
              </a:solidFill>
              <a:latin typeface="ＭＳ Ｐゴシック"/>
            </a:rPr>
            <a:t>28</a:t>
          </a:r>
          <a:r>
            <a:rPr kumimoji="1" lang="ja-JP" altLang="en-US" sz="1100">
              <a:solidFill>
                <a:sysClr val="windowText" lastClr="000000"/>
              </a:solidFill>
              <a:latin typeface="ＭＳ Ｐゴシック"/>
            </a:rPr>
            <a:t>年熊本地震および</a:t>
          </a:r>
          <a:r>
            <a:rPr kumimoji="1" lang="en-US" altLang="ja-JP" sz="1100">
              <a:solidFill>
                <a:sysClr val="windowText" lastClr="000000"/>
              </a:solidFill>
              <a:latin typeface="ＭＳ Ｐゴシック"/>
            </a:rPr>
            <a:t>6</a:t>
          </a:r>
          <a:r>
            <a:rPr kumimoji="1" lang="ja-JP" altLang="en-US" sz="1100">
              <a:solidFill>
                <a:sysClr val="windowText" lastClr="000000"/>
              </a:solidFill>
              <a:latin typeface="ＭＳ Ｐゴシック"/>
            </a:rPr>
            <a:t>～</a:t>
          </a:r>
          <a:r>
            <a:rPr kumimoji="1" lang="en-US" altLang="ja-JP" sz="1100">
              <a:solidFill>
                <a:sysClr val="windowText" lastClr="000000"/>
              </a:solidFill>
              <a:latin typeface="ＭＳ Ｐゴシック"/>
            </a:rPr>
            <a:t>7</a:t>
          </a:r>
          <a:r>
            <a:rPr kumimoji="1" lang="ja-JP" altLang="en-US" sz="1100">
              <a:solidFill>
                <a:sysClr val="windowText" lastClr="000000"/>
              </a:solidFill>
              <a:latin typeface="ＭＳ Ｐゴシック"/>
            </a:rPr>
            <a:t>月の豪雨の影響により被害を受けた道路橋りょう、河川、農地農業用施設、社会体育施設等の復旧経費により大幅に増額となった。公債費は微減となり類似団体平均を下回っているが、今後は合併特例債や臨時財政対策債の償還により増加す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熊本県玉名市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・実質収支は前年度と比較して</a:t>
          </a:r>
          <a:r>
            <a:rPr kumimoji="1" lang="en-US" altLang="ja-JP" sz="1000">
              <a:latin typeface="ＭＳ ゴシック" pitchFamily="49" charset="-128"/>
              <a:ea typeface="ＭＳ ゴシック" pitchFamily="49" charset="-128"/>
            </a:rPr>
            <a:t>0.35</a:t>
          </a:r>
          <a:r>
            <a:rPr kumimoji="1" lang="ja-JP" altLang="en-US" sz="1000">
              <a:latin typeface="ＭＳ ゴシック" pitchFamily="49" charset="-128"/>
              <a:ea typeface="ＭＳ ゴシック" pitchFamily="49" charset="-128"/>
            </a:rPr>
            <a:t>ポイント上昇した。主な要因として、普通交付税等一般財源については普通交付税の合併算定替の縮減により減少したものの、学校規模適正化事業等の普通建設事業に</a:t>
          </a:r>
          <a:r>
            <a:rPr kumimoji="1" lang="ja-JP" altLang="en-US" sz="1000" strike="noStrike" baseline="0">
              <a:solidFill>
                <a:sysClr val="windowText" lastClr="000000"/>
              </a:solidFill>
              <a:latin typeface="ＭＳ ゴシック" pitchFamily="49" charset="-128"/>
              <a:ea typeface="ＭＳ ゴシック" pitchFamily="49" charset="-128"/>
            </a:rPr>
            <a:t>係る</a:t>
          </a:r>
          <a:r>
            <a:rPr kumimoji="1" lang="ja-JP" altLang="en-US" sz="1000">
              <a:solidFill>
                <a:sysClr val="windowText" lastClr="000000"/>
              </a:solidFill>
              <a:latin typeface="ＭＳ ゴシック" pitchFamily="49" charset="-128"/>
              <a:ea typeface="ＭＳ ゴシック" pitchFamily="49" charset="-128"/>
            </a:rPr>
            <a:t>国県支出金や地方債等の特定財源が大幅に増加したためである。財政調整基金については、平成</a:t>
          </a:r>
          <a:r>
            <a:rPr kumimoji="1" lang="en-US" altLang="ja-JP" sz="1000">
              <a:solidFill>
                <a:sysClr val="windowText" lastClr="000000"/>
              </a:solidFill>
              <a:latin typeface="ＭＳ ゴシック" pitchFamily="49" charset="-128"/>
              <a:ea typeface="ＭＳ ゴシック" pitchFamily="49" charset="-128"/>
            </a:rPr>
            <a:t>28</a:t>
          </a:r>
          <a:r>
            <a:rPr kumimoji="1" lang="ja-JP" altLang="en-US" sz="1000">
              <a:solidFill>
                <a:sysClr val="windowText" lastClr="000000"/>
              </a:solidFill>
              <a:latin typeface="ＭＳ ゴシック" pitchFamily="49" charset="-128"/>
              <a:ea typeface="ＭＳ ゴシック" pitchFamily="49" charset="-128"/>
            </a:rPr>
            <a:t>年熊本地震および豪雨の影響による災害復旧費や国民健康保険事業特別会計への赤字補てん繰出し</a:t>
          </a:r>
          <a:r>
            <a:rPr kumimoji="1" lang="ja-JP" altLang="en-US" sz="1000">
              <a:latin typeface="ＭＳ ゴシック" pitchFamily="49" charset="-128"/>
              <a:ea typeface="ＭＳ ゴシック" pitchFamily="49" charset="-128"/>
            </a:rPr>
            <a:t>等により約</a:t>
          </a:r>
          <a:r>
            <a:rPr kumimoji="1" lang="en-US" altLang="ja-JP" sz="1000">
              <a:latin typeface="ＭＳ ゴシック" pitchFamily="49" charset="-128"/>
              <a:ea typeface="ＭＳ ゴシック" pitchFamily="49" charset="-128"/>
            </a:rPr>
            <a:t>880</a:t>
          </a:r>
          <a:r>
            <a:rPr kumimoji="1" lang="ja-JP" altLang="en-US" sz="1000">
              <a:latin typeface="ＭＳ ゴシック" pitchFamily="49" charset="-128"/>
              <a:ea typeface="ＭＳ ゴシック" pitchFamily="49" charset="-128"/>
            </a:rPr>
            <a:t>百万円の取崩しを行った結果、実質単年度収支は▲</a:t>
          </a:r>
          <a:r>
            <a:rPr kumimoji="1" lang="en-US" altLang="ja-JP" sz="1000">
              <a:latin typeface="ＭＳ ゴシック" pitchFamily="49" charset="-128"/>
              <a:ea typeface="ＭＳ ゴシック" pitchFamily="49" charset="-128"/>
            </a:rPr>
            <a:t>1.40</a:t>
          </a:r>
          <a:r>
            <a:rPr kumimoji="1" lang="ja-JP" altLang="en-US" sz="1000">
              <a:latin typeface="ＭＳ ゴシック" pitchFamily="49" charset="-128"/>
              <a:ea typeface="ＭＳ ゴシック" pitchFamily="49" charset="-128"/>
            </a:rPr>
            <a:t>ポイントとなった。</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今後も、普通交付税の合併算定替の縮減による一般財源の減少や普通建設事業の増加が見込まれるため基金の更なる取崩しが予想される。これまで以上に歳出の抑制と自主財源の確保に取り組んでいく必要がある。</a:t>
          </a:r>
          <a:endParaRPr kumimoji="1" lang="en-US" altLang="ja-JP" sz="10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熊本県玉名市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年度の国民健康保険事業特別会計の赤字分については、</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年度に引き続いて一般会計からの繰入れで補てんを行った。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一般会計及びその他の会計では赤字は生じておらず、特に水道、下水道、農業集落排水の公営企業会計では黒字額が拡大している状況である。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今後も各会計で適正な財政運営・企業経営に努めていく。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熊本県玉名市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・元利償還金は、過去に実施した繰上償還の影響により</a:t>
          </a:r>
          <a:r>
            <a:rPr kumimoji="1" lang="en-US" altLang="ja-JP" sz="1200">
              <a:latin typeface="ＭＳ ゴシック" pitchFamily="49" charset="-128"/>
              <a:ea typeface="ＭＳ ゴシック" pitchFamily="49" charset="-128"/>
            </a:rPr>
            <a:t>50</a:t>
          </a:r>
          <a:r>
            <a:rPr kumimoji="1" lang="ja-JP" altLang="en-US" sz="1200">
              <a:latin typeface="ＭＳ ゴシック" pitchFamily="49" charset="-128"/>
              <a:ea typeface="ＭＳ ゴシック" pitchFamily="49" charset="-128"/>
            </a:rPr>
            <a:t>百万円の減額となった。公営企業の元利償還に対する繰入金は</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百万円の増額となっており、主な要因は、</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年度から水道事業会計に統合された簡易水道事業特別会計繰入金</a:t>
          </a:r>
          <a:r>
            <a:rPr kumimoji="1" lang="ja-JP" altLang="en-US" sz="1200">
              <a:solidFill>
                <a:sysClr val="windowText" lastClr="000000"/>
              </a:solidFill>
              <a:latin typeface="ＭＳ ゴシック" pitchFamily="49" charset="-128"/>
              <a:ea typeface="ＭＳ ゴシック" pitchFamily="49" charset="-128"/>
            </a:rPr>
            <a:t>が</a:t>
          </a:r>
          <a:r>
            <a:rPr kumimoji="1" lang="en-US" altLang="ja-JP" sz="1200">
              <a:solidFill>
                <a:sysClr val="windowText" lastClr="000000"/>
              </a:solidFill>
              <a:latin typeface="ＭＳ ゴシック" pitchFamily="49" charset="-128"/>
              <a:ea typeface="ＭＳ ゴシック" pitchFamily="49" charset="-128"/>
            </a:rPr>
            <a:t>14</a:t>
          </a:r>
          <a:r>
            <a:rPr kumimoji="1" lang="ja-JP" altLang="en-US" sz="1200">
              <a:solidFill>
                <a:sysClr val="windowText" lastClr="000000"/>
              </a:solidFill>
              <a:latin typeface="ＭＳ ゴシック" pitchFamily="49" charset="-128"/>
              <a:ea typeface="ＭＳ ゴシック" pitchFamily="49" charset="-128"/>
            </a:rPr>
            <a:t>百万円の減額となったものの、公共下水道事業会計繰入金が</a:t>
          </a:r>
          <a:r>
            <a:rPr kumimoji="1" lang="en-US" altLang="ja-JP" sz="1200">
              <a:solidFill>
                <a:sysClr val="windowText" lastClr="000000"/>
              </a:solidFill>
              <a:latin typeface="ＭＳ ゴシック" pitchFamily="49" charset="-128"/>
              <a:ea typeface="ＭＳ ゴシック" pitchFamily="49" charset="-128"/>
            </a:rPr>
            <a:t>33</a:t>
          </a:r>
          <a:r>
            <a:rPr kumimoji="1" lang="ja-JP" altLang="en-US" sz="1200">
              <a:solidFill>
                <a:sysClr val="windowText" lastClr="000000"/>
              </a:solidFill>
              <a:latin typeface="ＭＳ ゴシック" pitchFamily="49" charset="-128"/>
              <a:ea typeface="ＭＳ ゴシック" pitchFamily="49" charset="-128"/>
            </a:rPr>
            <a:t>百万円の増額となったことなどである。</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また、一部事務組合等が起こした</a:t>
          </a:r>
          <a:r>
            <a:rPr kumimoji="1" lang="ja-JP" altLang="en-US" sz="1200">
              <a:latin typeface="ＭＳ ゴシック" pitchFamily="49" charset="-128"/>
              <a:ea typeface="ＭＳ ゴシック" pitchFamily="49" charset="-128"/>
            </a:rPr>
            <a:t>地方債の元利償還に対する負担等も</a:t>
          </a:r>
          <a:r>
            <a:rPr kumimoji="1" lang="en-US" altLang="ja-JP" sz="1200">
              <a:latin typeface="ＭＳ ゴシック" pitchFamily="49" charset="-128"/>
              <a:ea typeface="ＭＳ ゴシック" pitchFamily="49" charset="-128"/>
            </a:rPr>
            <a:t>34</a:t>
          </a:r>
          <a:r>
            <a:rPr kumimoji="1" lang="ja-JP" altLang="en-US" sz="1200">
              <a:latin typeface="ＭＳ ゴシック" pitchFamily="49" charset="-128"/>
              <a:ea typeface="ＭＳ ゴシック" pitchFamily="49" charset="-128"/>
            </a:rPr>
            <a:t>百万円の増額となった。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合併特例債・臨時財政対策債の償還開始に伴い、今後も元利償還金は増加していくため、計画的な地方債発行に努め、比率の抑制を図っていく。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熊本県玉名市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・一般会計等に係る地方債の現在高は、</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年度から庁舎整備事業や学校規模適正化事業等の普通建設事業により増加しており、</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年度は前年度と比較して</a:t>
          </a:r>
          <a:r>
            <a:rPr kumimoji="1" lang="en-US" altLang="ja-JP" sz="1200">
              <a:latin typeface="ＭＳ ゴシック" pitchFamily="49" charset="-128"/>
              <a:ea typeface="ＭＳ ゴシック" pitchFamily="49" charset="-128"/>
            </a:rPr>
            <a:t>789</a:t>
          </a:r>
          <a:r>
            <a:rPr kumimoji="1" lang="ja-JP" altLang="en-US" sz="1200">
              <a:latin typeface="ＭＳ ゴシック" pitchFamily="49" charset="-128"/>
              <a:ea typeface="ＭＳ ゴシック" pitchFamily="49" charset="-128"/>
            </a:rPr>
            <a:t>百万円の増となった。公営企業債等繰入見込額は減額となっており、公共下水道事業会計の</a:t>
          </a:r>
          <a:r>
            <a:rPr kumimoji="1" lang="en-US" altLang="ja-JP" sz="1200">
              <a:latin typeface="ＭＳ ゴシック" pitchFamily="49" charset="-128"/>
              <a:ea typeface="ＭＳ ゴシック" pitchFamily="49" charset="-128"/>
            </a:rPr>
            <a:t>796</a:t>
          </a:r>
          <a:r>
            <a:rPr kumimoji="1" lang="ja-JP" altLang="en-US" sz="1200">
              <a:latin typeface="ＭＳ ゴシック" pitchFamily="49" charset="-128"/>
              <a:ea typeface="ＭＳ ゴシック" pitchFamily="49" charset="-128"/>
            </a:rPr>
            <a:t>百万円の減が主な要因である。退職手当負担見込額は職員数の削減により</a:t>
          </a:r>
          <a:r>
            <a:rPr kumimoji="1" lang="en-US" altLang="ja-JP" sz="1200">
              <a:latin typeface="ＭＳ ゴシック" pitchFamily="49" charset="-128"/>
              <a:ea typeface="ＭＳ ゴシック" pitchFamily="49" charset="-128"/>
            </a:rPr>
            <a:t>1,457</a:t>
          </a:r>
          <a:r>
            <a:rPr kumimoji="1" lang="ja-JP" altLang="en-US" sz="1200">
              <a:latin typeface="ＭＳ ゴシック" pitchFamily="49" charset="-128"/>
              <a:ea typeface="ＭＳ ゴシック" pitchFamily="49" charset="-128"/>
            </a:rPr>
            <a:t>百万円の減額となった。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充当可能財源については、国民健康保険事業会計への繰出金（赤字補てん分）や</a:t>
          </a:r>
          <a:r>
            <a:rPr kumimoji="1" lang="ja-JP" altLang="en-US" sz="1200">
              <a:solidFill>
                <a:sysClr val="windowText" lastClr="000000"/>
              </a:solidFill>
              <a:latin typeface="ＭＳ ゴシック" pitchFamily="49" charset="-128"/>
              <a:ea typeface="ＭＳ ゴシック" pitchFamily="49" charset="-128"/>
            </a:rPr>
            <a:t>平成</a:t>
          </a:r>
          <a:r>
            <a:rPr kumimoji="1" lang="en-US" altLang="ja-JP" sz="1200">
              <a:solidFill>
                <a:sysClr val="windowText" lastClr="000000"/>
              </a:solidFill>
              <a:latin typeface="ＭＳ ゴシック" pitchFamily="49" charset="-128"/>
              <a:ea typeface="ＭＳ ゴシック" pitchFamily="49" charset="-128"/>
            </a:rPr>
            <a:t>28</a:t>
          </a:r>
          <a:r>
            <a:rPr kumimoji="1" lang="ja-JP" altLang="en-US" sz="1200">
              <a:solidFill>
                <a:sysClr val="windowText" lastClr="000000"/>
              </a:solidFill>
              <a:latin typeface="ＭＳ ゴシック" pitchFamily="49" charset="-128"/>
              <a:ea typeface="ＭＳ ゴシック" pitchFamily="49" charset="-128"/>
            </a:rPr>
            <a:t>年熊本地震の発生に伴う復旧経費等に財政調整基金を</a:t>
          </a:r>
          <a:r>
            <a:rPr kumimoji="1" lang="en-US" altLang="ja-JP" sz="1200">
              <a:solidFill>
                <a:sysClr val="windowText" lastClr="000000"/>
              </a:solidFill>
              <a:latin typeface="ＭＳ ゴシック" pitchFamily="49" charset="-128"/>
              <a:ea typeface="ＭＳ ゴシック" pitchFamily="49" charset="-128"/>
            </a:rPr>
            <a:t>880</a:t>
          </a:r>
          <a:r>
            <a:rPr kumimoji="1" lang="ja-JP" altLang="en-US" sz="1200">
              <a:solidFill>
                <a:sysClr val="windowText" lastClr="000000"/>
              </a:solidFill>
              <a:latin typeface="ＭＳ ゴシック" pitchFamily="49" charset="-128"/>
              <a:ea typeface="ＭＳ ゴシック" pitchFamily="49" charset="-128"/>
            </a:rPr>
            <a:t>百万円取崩した</a:t>
          </a:r>
          <a:r>
            <a:rPr kumimoji="1" lang="ja-JP" altLang="en-US" sz="1200">
              <a:latin typeface="ＭＳ ゴシック" pitchFamily="49" charset="-128"/>
              <a:ea typeface="ＭＳ ゴシック" pitchFamily="49" charset="-128"/>
            </a:rPr>
            <a:t>ことで減少している。充当可能特定歳入では、都市計画税収の充当可能額が</a:t>
          </a:r>
          <a:r>
            <a:rPr kumimoji="1" lang="en-US" altLang="ja-JP" sz="1200">
              <a:latin typeface="ＭＳ ゴシック" pitchFamily="49" charset="-128"/>
              <a:ea typeface="ＭＳ ゴシック" pitchFamily="49" charset="-128"/>
            </a:rPr>
            <a:t>4,268</a:t>
          </a:r>
          <a:r>
            <a:rPr kumimoji="1" lang="ja-JP" altLang="en-US" sz="1200">
              <a:latin typeface="ＭＳ ゴシック" pitchFamily="49" charset="-128"/>
              <a:ea typeface="ＭＳ ゴシック" pitchFamily="49" charset="-128"/>
            </a:rPr>
            <a:t>百万円の減となっている。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早期健全化基準以内となっているが、市債の計画的な発行や繰上償還を行うなどして公債費の将来負担の軽減を図ることが必要である。また、財政調整基金については、標準財政規模の</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％の維持を目安に計画的な財政運営に努めていく。</a:t>
          </a:r>
          <a:endParaRPr kumimoji="1" lang="en-US" altLang="ja-JP"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熊本県玉名市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67,605
67,035
152.60
34,774,004
33,075,764
1,159,517
18,092,478
31,123,569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15.6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[ 42.5</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・当市では、平成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月）に策定した公共施設等総合管理計画において、公共施設等の延べ床面積を今後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％削減するという目標を掲げ、老朽化した施設の集約化・複合化等を進めている。</a:t>
          </a:r>
          <a:endParaRPr lang="ja-JP" altLang="ja-JP">
            <a:effectLst/>
          </a:endParaRPr>
        </a:p>
        <a:p>
          <a:r>
            <a:rPr kumimoji="1" lang="ja-JP" altLang="ja-JP" sz="1100">
              <a:solidFill>
                <a:schemeClr val="dk1"/>
              </a:solidFill>
              <a:effectLst/>
              <a:latin typeface="+mn-lt"/>
              <a:ea typeface="+mn-ea"/>
              <a:cs typeface="+mn-cs"/>
            </a:rPr>
            <a:t>　有形固定資産減価償却率については、対前年度比で</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ポイントの伸びとなっているが、類似団体平均と比較すると低い状況にある。</a:t>
          </a:r>
          <a:endParaRPr lang="ja-JP" altLang="ja-JP">
            <a:effectLst/>
          </a:endParaRPr>
        </a:p>
        <a:p>
          <a:r>
            <a:rPr kumimoji="1" lang="ja-JP" altLang="ja-JP" sz="1100">
              <a:solidFill>
                <a:schemeClr val="dk1"/>
              </a:solidFill>
              <a:effectLst/>
              <a:latin typeface="+mn-lt"/>
              <a:ea typeface="+mn-ea"/>
              <a:cs typeface="+mn-cs"/>
            </a:rPr>
            <a:t>　現在は、それぞれの公共施設等において個別施設計画の策定を進めており、策定後は施設ごとに適切な維持管理を図る。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28</xdr:row>
      <xdr:rowOff>44958</xdr:rowOff>
    </xdr:from>
    <xdr:to>
      <xdr:col>3</xdr:col>
      <xdr:colOff>1170940</xdr:colOff>
      <xdr:row>33</xdr:row>
      <xdr:rowOff>133350</xdr:rowOff>
    </xdr:to>
    <xdr:cxnSp macro="">
      <xdr:nvCxnSpPr>
        <xdr:cNvPr id="62" name="直線コネクタ 61"/>
        <xdr:cNvCxnSpPr/>
      </xdr:nvCxnSpPr>
      <xdr:spPr>
        <a:xfrm flipV="1">
          <a:off x="4760595" y="5626608"/>
          <a:ext cx="1270" cy="94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137177</xdr:rowOff>
    </xdr:from>
    <xdr:ext cx="405111" cy="259045"/>
    <xdr:sp macro="" textlink="">
      <xdr:nvSpPr>
        <xdr:cNvPr id="63" name="有形固定資産減価償却率最小値テキスト"/>
        <xdr:cNvSpPr txBox="1"/>
      </xdr:nvSpPr>
      <xdr:spPr>
        <a:xfrm>
          <a:off x="48133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3</xdr:col>
      <xdr:colOff>1082675</xdr:colOff>
      <xdr:row>33</xdr:row>
      <xdr:rowOff>133350</xdr:rowOff>
    </xdr:from>
    <xdr:to>
      <xdr:col>3</xdr:col>
      <xdr:colOff>1260475</xdr:colOff>
      <xdr:row>33</xdr:row>
      <xdr:rowOff>133350</xdr:rowOff>
    </xdr:to>
    <xdr:cxnSp macro="">
      <xdr:nvCxnSpPr>
        <xdr:cNvPr id="64" name="直線コネクタ 63"/>
        <xdr:cNvCxnSpPr/>
      </xdr:nvCxnSpPr>
      <xdr:spPr>
        <a:xfrm>
          <a:off x="4673600" y="6572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163085</xdr:rowOff>
    </xdr:from>
    <xdr:ext cx="405111" cy="259045"/>
    <xdr:sp macro="" textlink="">
      <xdr:nvSpPr>
        <xdr:cNvPr id="65" name="有形固定資産減価償却率最大値テキスト"/>
        <xdr:cNvSpPr txBox="1"/>
      </xdr:nvSpPr>
      <xdr:spPr>
        <a:xfrm>
          <a:off x="4813300" y="5401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64.4</a:t>
          </a:r>
          <a:endParaRPr kumimoji="1" lang="ja-JP" altLang="en-US" sz="1000" b="1">
            <a:latin typeface="ＭＳ Ｐゴシック"/>
          </a:endParaRPr>
        </a:p>
      </xdr:txBody>
    </xdr:sp>
    <xdr:clientData/>
  </xdr:oneCellAnchor>
  <xdr:twoCellAnchor>
    <xdr:from>
      <xdr:col>3</xdr:col>
      <xdr:colOff>1082675</xdr:colOff>
      <xdr:row>28</xdr:row>
      <xdr:rowOff>44958</xdr:rowOff>
    </xdr:from>
    <xdr:to>
      <xdr:col>3</xdr:col>
      <xdr:colOff>1260475</xdr:colOff>
      <xdr:row>28</xdr:row>
      <xdr:rowOff>44958</xdr:rowOff>
    </xdr:to>
    <xdr:cxnSp macro="">
      <xdr:nvCxnSpPr>
        <xdr:cNvPr id="66" name="直線コネクタ 65"/>
        <xdr:cNvCxnSpPr/>
      </xdr:nvCxnSpPr>
      <xdr:spPr>
        <a:xfrm>
          <a:off x="4673600" y="5626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6621</xdr:rowOff>
    </xdr:from>
    <xdr:ext cx="405111" cy="259045"/>
    <xdr:sp macro="" textlink="">
      <xdr:nvSpPr>
        <xdr:cNvPr id="67" name="有形固定資産減価償却率平均値テキスト"/>
        <xdr:cNvSpPr txBox="1"/>
      </xdr:nvSpPr>
      <xdr:spPr>
        <a:xfrm>
          <a:off x="4813300" y="5759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155194</xdr:rowOff>
    </xdr:from>
    <xdr:to>
      <xdr:col>3</xdr:col>
      <xdr:colOff>1222375</xdr:colOff>
      <xdr:row>30</xdr:row>
      <xdr:rowOff>85344</xdr:rowOff>
    </xdr:to>
    <xdr:sp macro="" textlink="">
      <xdr:nvSpPr>
        <xdr:cNvPr id="68" name="フローチャート : 判断 67"/>
        <xdr:cNvSpPr/>
      </xdr:nvSpPr>
      <xdr:spPr>
        <a:xfrm>
          <a:off x="4711700" y="59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39878</xdr:rowOff>
    </xdr:from>
    <xdr:to>
      <xdr:col>3</xdr:col>
      <xdr:colOff>511175</xdr:colOff>
      <xdr:row>30</xdr:row>
      <xdr:rowOff>141478</xdr:rowOff>
    </xdr:to>
    <xdr:sp macro="" textlink="">
      <xdr:nvSpPr>
        <xdr:cNvPr id="69" name="フローチャート : 判断 68"/>
        <xdr:cNvSpPr/>
      </xdr:nvSpPr>
      <xdr:spPr>
        <a:xfrm>
          <a:off x="4000500" y="596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33</xdr:row>
      <xdr:rowOff>82550</xdr:rowOff>
    </xdr:from>
    <xdr:to>
      <xdr:col>3</xdr:col>
      <xdr:colOff>1222375</xdr:colOff>
      <xdr:row>34</xdr:row>
      <xdr:rowOff>12700</xdr:rowOff>
    </xdr:to>
    <xdr:sp macro="" textlink="">
      <xdr:nvSpPr>
        <xdr:cNvPr id="75" name="円/楕円 74"/>
        <xdr:cNvSpPr/>
      </xdr:nvSpPr>
      <xdr:spPr>
        <a:xfrm>
          <a:off x="47117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32</xdr:row>
      <xdr:rowOff>168927</xdr:rowOff>
    </xdr:from>
    <xdr:ext cx="405111" cy="259045"/>
    <xdr:sp macro="" textlink="">
      <xdr:nvSpPr>
        <xdr:cNvPr id="76" name="有形固定資産減価償却率該当値テキスト"/>
        <xdr:cNvSpPr txBox="1"/>
      </xdr:nvSpPr>
      <xdr:spPr>
        <a:xfrm>
          <a:off x="4813300" y="643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a:t>
          </a:r>
          <a:endParaRPr kumimoji="1" lang="ja-JP" altLang="en-US" sz="1000" b="1">
            <a:solidFill>
              <a:srgbClr val="FF0000"/>
            </a:solidFill>
            <a:latin typeface="ＭＳ Ｐゴシック"/>
          </a:endParaRPr>
        </a:p>
      </xdr:txBody>
    </xdr:sp>
    <xdr:clientData/>
  </xdr:oneCellAnchor>
  <xdr:twoCellAnchor>
    <xdr:from>
      <xdr:col>3</xdr:col>
      <xdr:colOff>409575</xdr:colOff>
      <xdr:row>34</xdr:row>
      <xdr:rowOff>1778</xdr:rowOff>
    </xdr:from>
    <xdr:to>
      <xdr:col>3</xdr:col>
      <xdr:colOff>511175</xdr:colOff>
      <xdr:row>34</xdr:row>
      <xdr:rowOff>103378</xdr:rowOff>
    </xdr:to>
    <xdr:sp macro="" textlink="">
      <xdr:nvSpPr>
        <xdr:cNvPr id="77" name="円/楕円 76"/>
        <xdr:cNvSpPr/>
      </xdr:nvSpPr>
      <xdr:spPr>
        <a:xfrm>
          <a:off x="4000500" y="661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33</xdr:row>
      <xdr:rowOff>133350</xdr:rowOff>
    </xdr:from>
    <xdr:to>
      <xdr:col>3</xdr:col>
      <xdr:colOff>1171575</xdr:colOff>
      <xdr:row>34</xdr:row>
      <xdr:rowOff>52578</xdr:rowOff>
    </xdr:to>
    <xdr:cxnSp macro="">
      <xdr:nvCxnSpPr>
        <xdr:cNvPr id="78" name="直線コネクタ 77"/>
        <xdr:cNvCxnSpPr/>
      </xdr:nvCxnSpPr>
      <xdr:spPr>
        <a:xfrm flipV="1">
          <a:off x="4051300" y="6572250"/>
          <a:ext cx="7112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28</xdr:row>
      <xdr:rowOff>158005</xdr:rowOff>
    </xdr:from>
    <xdr:ext cx="405111" cy="259045"/>
    <xdr:sp macro="" textlink="">
      <xdr:nvSpPr>
        <xdr:cNvPr id="79" name="n_1aveValue有形固定資産減価償却率"/>
        <xdr:cNvSpPr txBox="1"/>
      </xdr:nvSpPr>
      <xdr:spPr>
        <a:xfrm>
          <a:off x="3836043" y="573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xdr:col>
      <xdr:colOff>245118</xdr:colOff>
      <xdr:row>34</xdr:row>
      <xdr:rowOff>94505</xdr:rowOff>
    </xdr:from>
    <xdr:ext cx="405111" cy="259045"/>
    <xdr:sp macro="" textlink="">
      <xdr:nvSpPr>
        <xdr:cNvPr id="80" name="n_1mainValue有形固定資産減価償却率"/>
        <xdr:cNvSpPr txBox="1"/>
      </xdr:nvSpPr>
      <xdr:spPr>
        <a:xfrm>
          <a:off x="3836043" y="670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1" name="正方形/長方形 8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2" name="正方形/長方形 81"/>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3" name="正方形/長方形 82"/>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4" name="正方形/長方形 8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5" name="正方形/長方形 8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6" name="正方形/長方形 8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7" name="テキスト ボックス 8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8" name="正方形/長方形 8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9" name="正方形/長方形 8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0" name="正方形/長方形 8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1" name="テキスト ボックス 9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2" name="テキスト ボックス 9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3" name="テキスト ボックス 9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4" name="テキスト ボックス 9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熊本県玉名市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67,605
67,035
152.60
34,774,004
33,075,764
1,159,517
18,092,478
31,123,569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15.6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41</xdr:row>
      <xdr:rowOff>133350</xdr:rowOff>
    </xdr:from>
    <xdr:to>
      <xdr:col>7</xdr:col>
      <xdr:colOff>638175</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40</xdr:row>
      <xdr:rowOff>162577</xdr:rowOff>
    </xdr:from>
    <xdr:ext cx="338939" cy="259045"/>
    <xdr:sp macro="" textlink="">
      <xdr:nvSpPr>
        <xdr:cNvPr id="44" name="テキスト ボックス 43"/>
        <xdr:cNvSpPr txBox="1"/>
      </xdr:nvSpPr>
      <xdr:spPr>
        <a:xfrm>
          <a:off x="423061" y="702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2" name="テキスト ボックス 51"/>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7620</xdr:rowOff>
    </xdr:from>
    <xdr:to>
      <xdr:col>6</xdr:col>
      <xdr:colOff>510540</xdr:colOff>
      <xdr:row>39</xdr:row>
      <xdr:rowOff>115062</xdr:rowOff>
    </xdr:to>
    <xdr:cxnSp macro="">
      <xdr:nvCxnSpPr>
        <xdr:cNvPr id="54" name="直線コネクタ 53"/>
        <xdr:cNvCxnSpPr/>
      </xdr:nvCxnSpPr>
      <xdr:spPr>
        <a:xfrm flipV="1">
          <a:off x="4634865" y="5665470"/>
          <a:ext cx="0"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118889</xdr:rowOff>
    </xdr:from>
    <xdr:ext cx="405111" cy="259045"/>
    <xdr:sp macro="" textlink="">
      <xdr:nvSpPr>
        <xdr:cNvPr id="55" name="【道路】&#10;有形固定資産減価償却率最小値テキスト"/>
        <xdr:cNvSpPr txBox="1"/>
      </xdr:nvSpPr>
      <xdr:spPr>
        <a:xfrm>
          <a:off x="4724400" y="680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422275</xdr:colOff>
      <xdr:row>39</xdr:row>
      <xdr:rowOff>115062</xdr:rowOff>
    </xdr:from>
    <xdr:to>
      <xdr:col>6</xdr:col>
      <xdr:colOff>600075</xdr:colOff>
      <xdr:row>39</xdr:row>
      <xdr:rowOff>115062</xdr:rowOff>
    </xdr:to>
    <xdr:cxnSp macro="">
      <xdr:nvCxnSpPr>
        <xdr:cNvPr id="56" name="直線コネクタ 55"/>
        <xdr:cNvCxnSpPr/>
      </xdr:nvCxnSpPr>
      <xdr:spPr>
        <a:xfrm>
          <a:off x="4546600" y="680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125747</xdr:rowOff>
    </xdr:from>
    <xdr:ext cx="405111" cy="259045"/>
    <xdr:sp macro="" textlink="">
      <xdr:nvSpPr>
        <xdr:cNvPr id="57" name="【道路】&#10;有形固定資産減価償却率最大値テキスト"/>
        <xdr:cNvSpPr txBox="1"/>
      </xdr:nvSpPr>
      <xdr:spPr>
        <a:xfrm>
          <a:off x="4724400" y="544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a:t>
          </a:r>
          <a:endParaRPr kumimoji="1" lang="ja-JP" altLang="en-US" sz="1000" b="1">
            <a:latin typeface="ＭＳ Ｐゴシック"/>
          </a:endParaRPr>
        </a:p>
      </xdr:txBody>
    </xdr:sp>
    <xdr:clientData/>
  </xdr:oneCellAnchor>
  <xdr:twoCellAnchor>
    <xdr:from>
      <xdr:col>6</xdr:col>
      <xdr:colOff>422275</xdr:colOff>
      <xdr:row>33</xdr:row>
      <xdr:rowOff>7620</xdr:rowOff>
    </xdr:from>
    <xdr:to>
      <xdr:col>6</xdr:col>
      <xdr:colOff>600075</xdr:colOff>
      <xdr:row>33</xdr:row>
      <xdr:rowOff>7620</xdr:rowOff>
    </xdr:to>
    <xdr:cxnSp macro="">
      <xdr:nvCxnSpPr>
        <xdr:cNvPr id="58" name="直線コネクタ 57"/>
        <xdr:cNvCxnSpPr/>
      </xdr:nvCxnSpPr>
      <xdr:spPr>
        <a:xfrm>
          <a:off x="4546600" y="566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29989</xdr:rowOff>
    </xdr:from>
    <xdr:ext cx="405111" cy="259045"/>
    <xdr:sp macro="" textlink="">
      <xdr:nvSpPr>
        <xdr:cNvPr id="59" name="【道路】&#10;有形固定資産減価償却率平均値テキスト"/>
        <xdr:cNvSpPr txBox="1"/>
      </xdr:nvSpPr>
      <xdr:spPr>
        <a:xfrm>
          <a:off x="4724400" y="56878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7112</xdr:rowOff>
    </xdr:from>
    <xdr:to>
      <xdr:col>6</xdr:col>
      <xdr:colOff>561975</xdr:colOff>
      <xdr:row>34</xdr:row>
      <xdr:rowOff>108712</xdr:rowOff>
    </xdr:to>
    <xdr:sp macro="" textlink="">
      <xdr:nvSpPr>
        <xdr:cNvPr id="60" name="フローチャート : 判断 59"/>
        <xdr:cNvSpPr/>
      </xdr:nvSpPr>
      <xdr:spPr>
        <a:xfrm>
          <a:off x="4584700" y="583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34</xdr:row>
      <xdr:rowOff>50546</xdr:rowOff>
    </xdr:from>
    <xdr:to>
      <xdr:col>5</xdr:col>
      <xdr:colOff>409575</xdr:colOff>
      <xdr:row>34</xdr:row>
      <xdr:rowOff>152146</xdr:rowOff>
    </xdr:to>
    <xdr:sp macro="" textlink="">
      <xdr:nvSpPr>
        <xdr:cNvPr id="61" name="フローチャート : 判断 60"/>
        <xdr:cNvSpPr/>
      </xdr:nvSpPr>
      <xdr:spPr>
        <a:xfrm>
          <a:off x="3746500" y="587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64262</xdr:rowOff>
    </xdr:from>
    <xdr:to>
      <xdr:col>6</xdr:col>
      <xdr:colOff>561975</xdr:colOff>
      <xdr:row>39</xdr:row>
      <xdr:rowOff>165862</xdr:rowOff>
    </xdr:to>
    <xdr:sp macro="" textlink="">
      <xdr:nvSpPr>
        <xdr:cNvPr id="67" name="円/楕円 66"/>
        <xdr:cNvSpPr/>
      </xdr:nvSpPr>
      <xdr:spPr>
        <a:xfrm>
          <a:off x="45847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150639</xdr:rowOff>
    </xdr:from>
    <xdr:ext cx="405111" cy="259045"/>
    <xdr:sp macro="" textlink="">
      <xdr:nvSpPr>
        <xdr:cNvPr id="68" name="【道路】&#10;有形固定資産減価償却率該当値テキスト"/>
        <xdr:cNvSpPr txBox="1"/>
      </xdr:nvSpPr>
      <xdr:spPr>
        <a:xfrm>
          <a:off x="4724400" y="6665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112268</xdr:rowOff>
    </xdr:from>
    <xdr:to>
      <xdr:col>5</xdr:col>
      <xdr:colOff>409575</xdr:colOff>
      <xdr:row>40</xdr:row>
      <xdr:rowOff>42418</xdr:rowOff>
    </xdr:to>
    <xdr:sp macro="" textlink="">
      <xdr:nvSpPr>
        <xdr:cNvPr id="69" name="円/楕円 68"/>
        <xdr:cNvSpPr/>
      </xdr:nvSpPr>
      <xdr:spPr>
        <a:xfrm>
          <a:off x="3746500" y="679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39</xdr:row>
      <xdr:rowOff>115062</xdr:rowOff>
    </xdr:from>
    <xdr:to>
      <xdr:col>6</xdr:col>
      <xdr:colOff>511175</xdr:colOff>
      <xdr:row>39</xdr:row>
      <xdr:rowOff>163068</xdr:rowOff>
    </xdr:to>
    <xdr:cxnSp macro="">
      <xdr:nvCxnSpPr>
        <xdr:cNvPr id="70" name="直線コネクタ 69"/>
        <xdr:cNvCxnSpPr/>
      </xdr:nvCxnSpPr>
      <xdr:spPr>
        <a:xfrm flipV="1">
          <a:off x="3797300" y="680161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32</xdr:row>
      <xdr:rowOff>168673</xdr:rowOff>
    </xdr:from>
    <xdr:ext cx="405111" cy="259045"/>
    <xdr:sp macro="" textlink="">
      <xdr:nvSpPr>
        <xdr:cNvPr id="71" name="n_1aveValue【道路】&#10;有形固定資産減価償却率"/>
        <xdr:cNvSpPr txBox="1"/>
      </xdr:nvSpPr>
      <xdr:spPr>
        <a:xfrm>
          <a:off x="3582043" y="565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33545</xdr:rowOff>
    </xdr:from>
    <xdr:ext cx="405111" cy="259045"/>
    <xdr:sp macro="" textlink="">
      <xdr:nvSpPr>
        <xdr:cNvPr id="72" name="n_1mainValue【道路】&#10;有形固定資産減価償却率"/>
        <xdr:cNvSpPr txBox="1"/>
      </xdr:nvSpPr>
      <xdr:spPr>
        <a:xfrm>
          <a:off x="3582043" y="689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6" name="テキスト ボックス 85"/>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8" name="テキスト ボックス 87"/>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0" name="テキスト ボックス 89"/>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2" name="テキスト ボックス 9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13929</xdr:rowOff>
    </xdr:from>
    <xdr:to>
      <xdr:col>15</xdr:col>
      <xdr:colOff>180340</xdr:colOff>
      <xdr:row>41</xdr:row>
      <xdr:rowOff>66325</xdr:rowOff>
    </xdr:to>
    <xdr:cxnSp macro="">
      <xdr:nvCxnSpPr>
        <xdr:cNvPr id="94" name="直線コネクタ 93"/>
        <xdr:cNvCxnSpPr/>
      </xdr:nvCxnSpPr>
      <xdr:spPr>
        <a:xfrm flipV="1">
          <a:off x="10476865" y="5671779"/>
          <a:ext cx="0" cy="142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70152</xdr:rowOff>
    </xdr:from>
    <xdr:ext cx="469744" cy="259045"/>
    <xdr:sp macro="" textlink="">
      <xdr:nvSpPr>
        <xdr:cNvPr id="95" name="【道路】&#10;一人当たり延長最小値テキスト"/>
        <xdr:cNvSpPr txBox="1"/>
      </xdr:nvSpPr>
      <xdr:spPr>
        <a:xfrm>
          <a:off x="10566400" y="709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41</xdr:row>
      <xdr:rowOff>66325</xdr:rowOff>
    </xdr:from>
    <xdr:to>
      <xdr:col>15</xdr:col>
      <xdr:colOff>269875</xdr:colOff>
      <xdr:row>41</xdr:row>
      <xdr:rowOff>66325</xdr:rowOff>
    </xdr:to>
    <xdr:cxnSp macro="">
      <xdr:nvCxnSpPr>
        <xdr:cNvPr id="96" name="直線コネクタ 95"/>
        <xdr:cNvCxnSpPr/>
      </xdr:nvCxnSpPr>
      <xdr:spPr>
        <a:xfrm>
          <a:off x="10388600" y="709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132056</xdr:rowOff>
    </xdr:from>
    <xdr:ext cx="534377" cy="259045"/>
    <xdr:sp macro="" textlink="">
      <xdr:nvSpPr>
        <xdr:cNvPr id="97" name="【道路】&#10;一人当たり延長最大値テキスト"/>
        <xdr:cNvSpPr txBox="1"/>
      </xdr:nvSpPr>
      <xdr:spPr>
        <a:xfrm>
          <a:off x="10566400" y="544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32.612</a:t>
          </a:r>
          <a:endParaRPr kumimoji="1" lang="ja-JP" altLang="en-US" sz="1000" b="1">
            <a:latin typeface="ＭＳ Ｐゴシック"/>
          </a:endParaRPr>
        </a:p>
      </xdr:txBody>
    </xdr:sp>
    <xdr:clientData/>
  </xdr:oneCellAnchor>
  <xdr:twoCellAnchor>
    <xdr:from>
      <xdr:col>15</xdr:col>
      <xdr:colOff>92075</xdr:colOff>
      <xdr:row>33</xdr:row>
      <xdr:rowOff>13929</xdr:rowOff>
    </xdr:from>
    <xdr:to>
      <xdr:col>15</xdr:col>
      <xdr:colOff>269875</xdr:colOff>
      <xdr:row>33</xdr:row>
      <xdr:rowOff>13929</xdr:rowOff>
    </xdr:to>
    <xdr:cxnSp macro="">
      <xdr:nvCxnSpPr>
        <xdr:cNvPr id="98" name="直線コネクタ 97"/>
        <xdr:cNvCxnSpPr/>
      </xdr:nvCxnSpPr>
      <xdr:spPr>
        <a:xfrm>
          <a:off x="10388600" y="567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35</xdr:row>
      <xdr:rowOff>82795</xdr:rowOff>
    </xdr:from>
    <xdr:ext cx="534377" cy="259045"/>
    <xdr:sp macro="" textlink="">
      <xdr:nvSpPr>
        <xdr:cNvPr id="99" name="【道路】&#10;一人当たり延長平均値テキスト"/>
        <xdr:cNvSpPr txBox="1"/>
      </xdr:nvSpPr>
      <xdr:spPr>
        <a:xfrm>
          <a:off x="10566400" y="6083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59918</xdr:rowOff>
    </xdr:from>
    <xdr:to>
      <xdr:col>15</xdr:col>
      <xdr:colOff>231775</xdr:colOff>
      <xdr:row>36</xdr:row>
      <xdr:rowOff>161518</xdr:rowOff>
    </xdr:to>
    <xdr:sp macro="" textlink="">
      <xdr:nvSpPr>
        <xdr:cNvPr id="100" name="フローチャート : 判断 99"/>
        <xdr:cNvSpPr/>
      </xdr:nvSpPr>
      <xdr:spPr>
        <a:xfrm>
          <a:off x="10426700" y="623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170195</xdr:rowOff>
    </xdr:from>
    <xdr:to>
      <xdr:col>14</xdr:col>
      <xdr:colOff>79375</xdr:colOff>
      <xdr:row>37</xdr:row>
      <xdr:rowOff>100345</xdr:rowOff>
    </xdr:to>
    <xdr:sp macro="" textlink="">
      <xdr:nvSpPr>
        <xdr:cNvPr id="101" name="フローチャート : 判断 100"/>
        <xdr:cNvSpPr/>
      </xdr:nvSpPr>
      <xdr:spPr>
        <a:xfrm>
          <a:off x="9588500" y="63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7798</xdr:rowOff>
    </xdr:from>
    <xdr:to>
      <xdr:col>15</xdr:col>
      <xdr:colOff>231775</xdr:colOff>
      <xdr:row>38</xdr:row>
      <xdr:rowOff>109398</xdr:rowOff>
    </xdr:to>
    <xdr:sp macro="" textlink="">
      <xdr:nvSpPr>
        <xdr:cNvPr id="107" name="円/楕円 106"/>
        <xdr:cNvSpPr/>
      </xdr:nvSpPr>
      <xdr:spPr>
        <a:xfrm>
          <a:off x="10426700" y="652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37</xdr:row>
      <xdr:rowOff>157675</xdr:rowOff>
    </xdr:from>
    <xdr:ext cx="534377" cy="259045"/>
    <xdr:sp macro="" textlink="">
      <xdr:nvSpPr>
        <xdr:cNvPr id="108" name="【道路】&#10;一人当たり延長該当値テキスト"/>
        <xdr:cNvSpPr txBox="1"/>
      </xdr:nvSpPr>
      <xdr:spPr>
        <a:xfrm>
          <a:off x="10566400" y="650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12.885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11090</xdr:rowOff>
    </xdr:from>
    <xdr:to>
      <xdr:col>14</xdr:col>
      <xdr:colOff>79375</xdr:colOff>
      <xdr:row>38</xdr:row>
      <xdr:rowOff>112690</xdr:rowOff>
    </xdr:to>
    <xdr:sp macro="" textlink="">
      <xdr:nvSpPr>
        <xdr:cNvPr id="109" name="円/楕円 108"/>
        <xdr:cNvSpPr/>
      </xdr:nvSpPr>
      <xdr:spPr>
        <a:xfrm>
          <a:off x="9588500" y="652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38</xdr:row>
      <xdr:rowOff>58598</xdr:rowOff>
    </xdr:from>
    <xdr:to>
      <xdr:col>15</xdr:col>
      <xdr:colOff>180975</xdr:colOff>
      <xdr:row>38</xdr:row>
      <xdr:rowOff>61890</xdr:rowOff>
    </xdr:to>
    <xdr:cxnSp macro="">
      <xdr:nvCxnSpPr>
        <xdr:cNvPr id="110" name="直線コネクタ 109"/>
        <xdr:cNvCxnSpPr/>
      </xdr:nvCxnSpPr>
      <xdr:spPr>
        <a:xfrm flipV="1">
          <a:off x="9639300" y="6573698"/>
          <a:ext cx="8382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35</xdr:row>
      <xdr:rowOff>116872</xdr:rowOff>
    </xdr:from>
    <xdr:ext cx="534377" cy="259045"/>
    <xdr:sp macro="" textlink="">
      <xdr:nvSpPr>
        <xdr:cNvPr id="111" name="n_1aveValue【道路】&#10;一人当たり延長"/>
        <xdr:cNvSpPr txBox="1"/>
      </xdr:nvSpPr>
      <xdr:spPr>
        <a:xfrm>
          <a:off x="9359410" y="61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16.833</a:t>
          </a:r>
          <a:endParaRPr kumimoji="1" lang="ja-JP" altLang="en-US" sz="1000" b="1">
            <a:solidFill>
              <a:srgbClr val="000080"/>
            </a:solidFill>
            <a:latin typeface="ＭＳ Ｐゴシック"/>
          </a:endParaRPr>
        </a:p>
      </xdr:txBody>
    </xdr:sp>
    <xdr:clientData/>
  </xdr:oneCellAnchor>
  <xdr:oneCellAnchor>
    <xdr:from>
      <xdr:col>13</xdr:col>
      <xdr:colOff>434485</xdr:colOff>
      <xdr:row>38</xdr:row>
      <xdr:rowOff>103817</xdr:rowOff>
    </xdr:from>
    <xdr:ext cx="534377" cy="259045"/>
    <xdr:sp macro="" textlink="">
      <xdr:nvSpPr>
        <xdr:cNvPr id="112" name="n_1mainValue【道路】&#10;一人当たり延長"/>
        <xdr:cNvSpPr txBox="1"/>
      </xdr:nvSpPr>
      <xdr:spPr>
        <a:xfrm>
          <a:off x="9359410" y="661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3" name="テキスト ボックス 12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65</xdr:row>
      <xdr:rowOff>0</xdr:rowOff>
    </xdr:from>
    <xdr:to>
      <xdr:col>7</xdr:col>
      <xdr:colOff>638175</xdr:colOff>
      <xdr:row>65</xdr:row>
      <xdr:rowOff>0</xdr:rowOff>
    </xdr:to>
    <xdr:cxnSp macro="">
      <xdr:nvCxnSpPr>
        <xdr:cNvPr id="124" name="直線コネクタ 123"/>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64</xdr:row>
      <xdr:rowOff>29227</xdr:rowOff>
    </xdr:from>
    <xdr:ext cx="403059" cy="259045"/>
    <xdr:sp macro="" textlink="">
      <xdr:nvSpPr>
        <xdr:cNvPr id="125" name="テキスト ボックス 124"/>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26" name="直線コネクタ 125"/>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27" name="テキスト ボックス 126"/>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114300</xdr:rowOff>
    </xdr:from>
    <xdr:to>
      <xdr:col>7</xdr:col>
      <xdr:colOff>638175</xdr:colOff>
      <xdr:row>61</xdr:row>
      <xdr:rowOff>114300</xdr:rowOff>
    </xdr:to>
    <xdr:cxnSp macro="">
      <xdr:nvCxnSpPr>
        <xdr:cNvPr id="128" name="直線コネクタ 127"/>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143527</xdr:rowOff>
    </xdr:from>
    <xdr:ext cx="403059" cy="259045"/>
    <xdr:sp macro="" textlink="">
      <xdr:nvSpPr>
        <xdr:cNvPr id="129" name="テキスト ボックス 128"/>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0" name="直線コネクタ 12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1" name="テキスト ボックス 13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58</xdr:row>
      <xdr:rowOff>57150</xdr:rowOff>
    </xdr:from>
    <xdr:to>
      <xdr:col>7</xdr:col>
      <xdr:colOff>638175</xdr:colOff>
      <xdr:row>58</xdr:row>
      <xdr:rowOff>57150</xdr:rowOff>
    </xdr:to>
    <xdr:cxnSp macro="">
      <xdr:nvCxnSpPr>
        <xdr:cNvPr id="132" name="直線コネクタ 131"/>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86377</xdr:rowOff>
    </xdr:from>
    <xdr:ext cx="403059" cy="259045"/>
    <xdr:sp macro="" textlink="">
      <xdr:nvSpPr>
        <xdr:cNvPr id="133" name="テキスト ボックス 132"/>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34" name="直線コネクタ 133"/>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35" name="テキスト ボックス 134"/>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0</xdr:rowOff>
    </xdr:from>
    <xdr:to>
      <xdr:col>7</xdr:col>
      <xdr:colOff>638175</xdr:colOff>
      <xdr:row>55</xdr:row>
      <xdr:rowOff>0</xdr:rowOff>
    </xdr:to>
    <xdr:cxnSp macro="">
      <xdr:nvCxnSpPr>
        <xdr:cNvPr id="136" name="直線コネクタ 135"/>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29227</xdr:rowOff>
    </xdr:from>
    <xdr:ext cx="467179" cy="259045"/>
    <xdr:sp macro="" textlink="">
      <xdr:nvSpPr>
        <xdr:cNvPr id="137" name="テキスト ボックス 136"/>
        <xdr:cNvSpPr txBox="1"/>
      </xdr:nvSpPr>
      <xdr:spPr>
        <a:xfrm>
          <a:off x="294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94297</xdr:rowOff>
    </xdr:from>
    <xdr:to>
      <xdr:col>6</xdr:col>
      <xdr:colOff>510540</xdr:colOff>
      <xdr:row>63</xdr:row>
      <xdr:rowOff>131445</xdr:rowOff>
    </xdr:to>
    <xdr:cxnSp macro="">
      <xdr:nvCxnSpPr>
        <xdr:cNvPr id="141" name="直線コネクタ 140"/>
        <xdr:cNvCxnSpPr/>
      </xdr:nvCxnSpPr>
      <xdr:spPr>
        <a:xfrm flipV="1">
          <a:off x="4634865" y="9524047"/>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135272</xdr:rowOff>
    </xdr:from>
    <xdr:ext cx="405111" cy="259045"/>
    <xdr:sp macro="" textlink="">
      <xdr:nvSpPr>
        <xdr:cNvPr id="142" name="【橋りょう・トンネル】&#10;有形固定資産減価償却率最小値テキスト"/>
        <xdr:cNvSpPr txBox="1"/>
      </xdr:nvSpPr>
      <xdr:spPr>
        <a:xfrm>
          <a:off x="4724400" y="1093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6</xdr:col>
      <xdr:colOff>422275</xdr:colOff>
      <xdr:row>63</xdr:row>
      <xdr:rowOff>131445</xdr:rowOff>
    </xdr:from>
    <xdr:to>
      <xdr:col>6</xdr:col>
      <xdr:colOff>600075</xdr:colOff>
      <xdr:row>63</xdr:row>
      <xdr:rowOff>131445</xdr:rowOff>
    </xdr:to>
    <xdr:cxnSp macro="">
      <xdr:nvCxnSpPr>
        <xdr:cNvPr id="143" name="直線コネクタ 142"/>
        <xdr:cNvCxnSpPr/>
      </xdr:nvCxnSpPr>
      <xdr:spPr>
        <a:xfrm>
          <a:off x="4546600" y="1093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40974</xdr:rowOff>
    </xdr:from>
    <xdr:ext cx="405111" cy="259045"/>
    <xdr:sp macro="" textlink="">
      <xdr:nvSpPr>
        <xdr:cNvPr id="144" name="【橋りょう・トンネル】&#10;有形固定資産減価償却率最大値テキスト"/>
        <xdr:cNvSpPr txBox="1"/>
      </xdr:nvSpPr>
      <xdr:spPr>
        <a:xfrm>
          <a:off x="4724400" y="929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6</xdr:col>
      <xdr:colOff>422275</xdr:colOff>
      <xdr:row>55</xdr:row>
      <xdr:rowOff>94297</xdr:rowOff>
    </xdr:from>
    <xdr:to>
      <xdr:col>6</xdr:col>
      <xdr:colOff>600075</xdr:colOff>
      <xdr:row>55</xdr:row>
      <xdr:rowOff>94297</xdr:rowOff>
    </xdr:to>
    <xdr:cxnSp macro="">
      <xdr:nvCxnSpPr>
        <xdr:cNvPr id="145" name="直線コネクタ 144"/>
        <xdr:cNvCxnSpPr/>
      </xdr:nvCxnSpPr>
      <xdr:spPr>
        <a:xfrm>
          <a:off x="4546600" y="952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139082</xdr:rowOff>
    </xdr:from>
    <xdr:ext cx="405111" cy="259045"/>
    <xdr:sp macro="" textlink="">
      <xdr:nvSpPr>
        <xdr:cNvPr id="146" name="【橋りょう・トンネル】&#10;有形固定資産減価償却率平均値テキスト"/>
        <xdr:cNvSpPr txBox="1"/>
      </xdr:nvSpPr>
      <xdr:spPr>
        <a:xfrm>
          <a:off x="4724400" y="10597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160655</xdr:rowOff>
    </xdr:from>
    <xdr:to>
      <xdr:col>6</xdr:col>
      <xdr:colOff>561975</xdr:colOff>
      <xdr:row>62</xdr:row>
      <xdr:rowOff>90805</xdr:rowOff>
    </xdr:to>
    <xdr:sp macro="" textlink="">
      <xdr:nvSpPr>
        <xdr:cNvPr id="147" name="フローチャート : 判断 146"/>
        <xdr:cNvSpPr/>
      </xdr:nvSpPr>
      <xdr:spPr>
        <a:xfrm>
          <a:off x="4584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106363</xdr:rowOff>
    </xdr:from>
    <xdr:to>
      <xdr:col>5</xdr:col>
      <xdr:colOff>409575</xdr:colOff>
      <xdr:row>62</xdr:row>
      <xdr:rowOff>36513</xdr:rowOff>
    </xdr:to>
    <xdr:sp macro="" textlink="">
      <xdr:nvSpPr>
        <xdr:cNvPr id="148" name="フローチャート : 判断 147"/>
        <xdr:cNvSpPr/>
      </xdr:nvSpPr>
      <xdr:spPr>
        <a:xfrm>
          <a:off x="3746500" y="1056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43497</xdr:rowOff>
    </xdr:from>
    <xdr:to>
      <xdr:col>6</xdr:col>
      <xdr:colOff>561975</xdr:colOff>
      <xdr:row>55</xdr:row>
      <xdr:rowOff>145097</xdr:rowOff>
    </xdr:to>
    <xdr:sp macro="" textlink="">
      <xdr:nvSpPr>
        <xdr:cNvPr id="154" name="円/楕円 153"/>
        <xdr:cNvSpPr/>
      </xdr:nvSpPr>
      <xdr:spPr>
        <a:xfrm>
          <a:off x="4584700" y="947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54</xdr:row>
      <xdr:rowOff>167974</xdr:rowOff>
    </xdr:from>
    <xdr:ext cx="405111" cy="259045"/>
    <xdr:sp macro="" textlink="">
      <xdr:nvSpPr>
        <xdr:cNvPr id="155" name="【橋りょう・トンネル】&#10;有形固定資産減価償却率該当値テキスト"/>
        <xdr:cNvSpPr txBox="1"/>
      </xdr:nvSpPr>
      <xdr:spPr>
        <a:xfrm>
          <a:off x="4724400" y="9426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66357</xdr:rowOff>
    </xdr:from>
    <xdr:to>
      <xdr:col>5</xdr:col>
      <xdr:colOff>409575</xdr:colOff>
      <xdr:row>55</xdr:row>
      <xdr:rowOff>167957</xdr:rowOff>
    </xdr:to>
    <xdr:sp macro="" textlink="">
      <xdr:nvSpPr>
        <xdr:cNvPr id="156" name="円/楕円 155"/>
        <xdr:cNvSpPr/>
      </xdr:nvSpPr>
      <xdr:spPr>
        <a:xfrm>
          <a:off x="3746500" y="949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55</xdr:row>
      <xdr:rowOff>94297</xdr:rowOff>
    </xdr:from>
    <xdr:to>
      <xdr:col>6</xdr:col>
      <xdr:colOff>511175</xdr:colOff>
      <xdr:row>55</xdr:row>
      <xdr:rowOff>117157</xdr:rowOff>
    </xdr:to>
    <xdr:cxnSp macro="">
      <xdr:nvCxnSpPr>
        <xdr:cNvPr id="157" name="直線コネクタ 156"/>
        <xdr:cNvCxnSpPr/>
      </xdr:nvCxnSpPr>
      <xdr:spPr>
        <a:xfrm flipV="1">
          <a:off x="3797300" y="952404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62</xdr:row>
      <xdr:rowOff>27640</xdr:rowOff>
    </xdr:from>
    <xdr:ext cx="405111" cy="259045"/>
    <xdr:sp macro="" textlink="">
      <xdr:nvSpPr>
        <xdr:cNvPr id="158" name="n_1aveValue【橋りょう・トンネル】&#10;有形固定資産減価償却率"/>
        <xdr:cNvSpPr txBox="1"/>
      </xdr:nvSpPr>
      <xdr:spPr>
        <a:xfrm>
          <a:off x="3582043" y="10657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oneCellAnchor>
    <xdr:from>
      <xdr:col>5</xdr:col>
      <xdr:colOff>143518</xdr:colOff>
      <xdr:row>54</xdr:row>
      <xdr:rowOff>13034</xdr:rowOff>
    </xdr:from>
    <xdr:ext cx="405111" cy="259045"/>
    <xdr:sp macro="" textlink="">
      <xdr:nvSpPr>
        <xdr:cNvPr id="159" name="n_1mainValue【橋りょう・トンネル】&#10;有形固定資産減価償却率"/>
        <xdr:cNvSpPr txBox="1"/>
      </xdr:nvSpPr>
      <xdr:spPr>
        <a:xfrm>
          <a:off x="3582043" y="9271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0" name="正方形/長方形 15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1" name="正方形/長方形 16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2" name="正方形/長方形 16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3" name="正方形/長方形 16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4" name="正方形/長方形 16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5" name="正方形/長方形 16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6" name="正方形/長方形 16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54,490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7" name="正方形/長方形 16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8" name="テキスト ボックス 16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9" name="直線コネクタ 16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0" name="直線コネクタ 16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71" name="テキスト ボックス 17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2" name="直線コネクタ 17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3" name="テキスト ボックス 17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4" name="直線コネクタ 17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5" name="テキスト ボックス 17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6" name="直線コネクタ 17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7" name="テキスト ボックス 17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8" name="直線コネクタ 17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9" name="テキスト ボックス 178"/>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0" name="直線コネクタ 17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81" name="テキスト ボックス 18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87841</xdr:rowOff>
    </xdr:from>
    <xdr:to>
      <xdr:col>15</xdr:col>
      <xdr:colOff>180340</xdr:colOff>
      <xdr:row>64</xdr:row>
      <xdr:rowOff>58449</xdr:rowOff>
    </xdr:to>
    <xdr:cxnSp macro="">
      <xdr:nvCxnSpPr>
        <xdr:cNvPr id="183" name="直線コネクタ 182"/>
        <xdr:cNvCxnSpPr/>
      </xdr:nvCxnSpPr>
      <xdr:spPr>
        <a:xfrm flipV="1">
          <a:off x="10476865" y="9517591"/>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62276</xdr:rowOff>
    </xdr:from>
    <xdr:ext cx="469744" cy="259045"/>
    <xdr:sp macro="" textlink="">
      <xdr:nvSpPr>
        <xdr:cNvPr id="184" name="【橋りょう・トンネル】&#10;一人当たり有形固定資産（償却資産）額最小値テキスト"/>
        <xdr:cNvSpPr txBox="1"/>
      </xdr:nvSpPr>
      <xdr:spPr>
        <a:xfrm>
          <a:off x="10566400" y="1103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9,318</a:t>
          </a:r>
          <a:endParaRPr kumimoji="1" lang="ja-JP" altLang="en-US" sz="1000" b="1">
            <a:latin typeface="ＭＳ Ｐゴシック"/>
          </a:endParaRPr>
        </a:p>
      </xdr:txBody>
    </xdr:sp>
    <xdr:clientData/>
  </xdr:oneCellAnchor>
  <xdr:twoCellAnchor>
    <xdr:from>
      <xdr:col>15</xdr:col>
      <xdr:colOff>92075</xdr:colOff>
      <xdr:row>64</xdr:row>
      <xdr:rowOff>58449</xdr:rowOff>
    </xdr:from>
    <xdr:to>
      <xdr:col>15</xdr:col>
      <xdr:colOff>269875</xdr:colOff>
      <xdr:row>64</xdr:row>
      <xdr:rowOff>58449</xdr:rowOff>
    </xdr:to>
    <xdr:cxnSp macro="">
      <xdr:nvCxnSpPr>
        <xdr:cNvPr id="185" name="直線コネクタ 184"/>
        <xdr:cNvCxnSpPr/>
      </xdr:nvCxnSpPr>
      <xdr:spPr>
        <a:xfrm>
          <a:off x="10388600" y="11031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34518</xdr:rowOff>
    </xdr:from>
    <xdr:ext cx="599010" cy="259045"/>
    <xdr:sp macro="" textlink="">
      <xdr:nvSpPr>
        <xdr:cNvPr id="186" name="【橋りょう・トンネル】&#10;一人当たり有形固定資産（償却資産）額最大値テキスト"/>
        <xdr:cNvSpPr txBox="1"/>
      </xdr:nvSpPr>
      <xdr:spPr>
        <a:xfrm>
          <a:off x="10566400" y="9292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803,889</a:t>
          </a:r>
          <a:endParaRPr kumimoji="1" lang="ja-JP" altLang="en-US" sz="1000" b="1">
            <a:latin typeface="ＭＳ Ｐゴシック"/>
          </a:endParaRPr>
        </a:p>
      </xdr:txBody>
    </xdr:sp>
    <xdr:clientData/>
  </xdr:oneCellAnchor>
  <xdr:twoCellAnchor>
    <xdr:from>
      <xdr:col>15</xdr:col>
      <xdr:colOff>92075</xdr:colOff>
      <xdr:row>55</xdr:row>
      <xdr:rowOff>87841</xdr:rowOff>
    </xdr:from>
    <xdr:to>
      <xdr:col>15</xdr:col>
      <xdr:colOff>269875</xdr:colOff>
      <xdr:row>55</xdr:row>
      <xdr:rowOff>87841</xdr:rowOff>
    </xdr:to>
    <xdr:cxnSp macro="">
      <xdr:nvCxnSpPr>
        <xdr:cNvPr id="187" name="直線コネクタ 186"/>
        <xdr:cNvCxnSpPr/>
      </xdr:nvCxnSpPr>
      <xdr:spPr>
        <a:xfrm>
          <a:off x="10388600" y="951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57968</xdr:rowOff>
    </xdr:from>
    <xdr:ext cx="599010" cy="259045"/>
    <xdr:sp macro="" textlink="">
      <xdr:nvSpPr>
        <xdr:cNvPr id="188" name="【橋りょう・トンネル】&#10;一人当たり有形固定資産（償却資産）額平均値テキスト"/>
        <xdr:cNvSpPr txBox="1"/>
      </xdr:nvSpPr>
      <xdr:spPr>
        <a:xfrm>
          <a:off x="10566400" y="10344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264,913</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35091</xdr:rowOff>
    </xdr:from>
    <xdr:to>
      <xdr:col>15</xdr:col>
      <xdr:colOff>231775</xdr:colOff>
      <xdr:row>61</xdr:row>
      <xdr:rowOff>136691</xdr:rowOff>
    </xdr:to>
    <xdr:sp macro="" textlink="">
      <xdr:nvSpPr>
        <xdr:cNvPr id="189" name="フローチャート : 判断 188"/>
        <xdr:cNvSpPr/>
      </xdr:nvSpPr>
      <xdr:spPr>
        <a:xfrm>
          <a:off x="10426700" y="1049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154315</xdr:rowOff>
    </xdr:from>
    <xdr:to>
      <xdr:col>14</xdr:col>
      <xdr:colOff>79375</xdr:colOff>
      <xdr:row>61</xdr:row>
      <xdr:rowOff>84465</xdr:rowOff>
    </xdr:to>
    <xdr:sp macro="" textlink="">
      <xdr:nvSpPr>
        <xdr:cNvPr id="190" name="フローチャート : 判断 189"/>
        <xdr:cNvSpPr/>
      </xdr:nvSpPr>
      <xdr:spPr>
        <a:xfrm>
          <a:off x="9588500" y="104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124551</xdr:rowOff>
    </xdr:from>
    <xdr:to>
      <xdr:col>15</xdr:col>
      <xdr:colOff>231775</xdr:colOff>
      <xdr:row>64</xdr:row>
      <xdr:rowOff>54701</xdr:rowOff>
    </xdr:to>
    <xdr:sp macro="" textlink="">
      <xdr:nvSpPr>
        <xdr:cNvPr id="196" name="円/楕円 195"/>
        <xdr:cNvSpPr/>
      </xdr:nvSpPr>
      <xdr:spPr>
        <a:xfrm>
          <a:off x="10426700" y="1092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39478</xdr:rowOff>
    </xdr:from>
    <xdr:ext cx="534377" cy="259045"/>
    <xdr:sp macro="" textlink="">
      <xdr:nvSpPr>
        <xdr:cNvPr id="197" name="【橋りょう・トンネル】&#10;一人当たり有形固定資産（償却資産）額該当値テキスト"/>
        <xdr:cNvSpPr txBox="1"/>
      </xdr:nvSpPr>
      <xdr:spPr>
        <a:xfrm>
          <a:off x="10566400" y="1084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37,952</a:t>
          </a:r>
          <a:endParaRPr kumimoji="1" lang="ja-JP" altLang="en-US" sz="1000" b="1">
            <a:solidFill>
              <a:srgbClr val="FF0000"/>
            </a:solidFill>
            <a:latin typeface="ＭＳ Ｐゴシック"/>
          </a:endParaRPr>
        </a:p>
      </xdr:txBody>
    </xdr:sp>
    <xdr:clientData/>
  </xdr:oneCellAnchor>
  <xdr:twoCellAnchor>
    <xdr:from>
      <xdr:col>13</xdr:col>
      <xdr:colOff>663575</xdr:colOff>
      <xdr:row>63</xdr:row>
      <xdr:rowOff>124955</xdr:rowOff>
    </xdr:from>
    <xdr:to>
      <xdr:col>14</xdr:col>
      <xdr:colOff>79375</xdr:colOff>
      <xdr:row>64</xdr:row>
      <xdr:rowOff>55105</xdr:rowOff>
    </xdr:to>
    <xdr:sp macro="" textlink="">
      <xdr:nvSpPr>
        <xdr:cNvPr id="198" name="円/楕円 197"/>
        <xdr:cNvSpPr/>
      </xdr:nvSpPr>
      <xdr:spPr>
        <a:xfrm>
          <a:off x="9588500" y="109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64</xdr:row>
      <xdr:rowOff>3901</xdr:rowOff>
    </xdr:from>
    <xdr:to>
      <xdr:col>15</xdr:col>
      <xdr:colOff>180975</xdr:colOff>
      <xdr:row>64</xdr:row>
      <xdr:rowOff>4305</xdr:rowOff>
    </xdr:to>
    <xdr:cxnSp macro="">
      <xdr:nvCxnSpPr>
        <xdr:cNvPr id="199" name="直線コネクタ 198"/>
        <xdr:cNvCxnSpPr/>
      </xdr:nvCxnSpPr>
      <xdr:spPr>
        <a:xfrm flipV="1">
          <a:off x="9639300" y="10976701"/>
          <a:ext cx="838200" cy="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59</xdr:row>
      <xdr:rowOff>100992</xdr:rowOff>
    </xdr:from>
    <xdr:ext cx="599010" cy="259045"/>
    <xdr:sp macro="" textlink="">
      <xdr:nvSpPr>
        <xdr:cNvPr id="200" name="n_1aveValue【橋りょう・トンネル】&#10;一人当たり有形固定資産（償却資産）額"/>
        <xdr:cNvSpPr txBox="1"/>
      </xdr:nvSpPr>
      <xdr:spPr>
        <a:xfrm>
          <a:off x="9327094" y="10216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292,328</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46232</xdr:rowOff>
    </xdr:from>
    <xdr:ext cx="534377" cy="259045"/>
    <xdr:sp macro="" textlink="">
      <xdr:nvSpPr>
        <xdr:cNvPr id="201" name="n_1mainValue【橋りょう・トンネル】&#10;一人当たり有形固定資産（償却資産）額"/>
        <xdr:cNvSpPr txBox="1"/>
      </xdr:nvSpPr>
      <xdr:spPr>
        <a:xfrm>
          <a:off x="9359411" y="1101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37,740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2" name="正方形/長方形 20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3" name="正方形/長方形 20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4" name="正方形/長方形 20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5" name="正方形/長方形 20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6" name="正方形/長方形 20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7" name="正方形/長方形 20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8" name="正方形/長方形 20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9" name="正方形/長方形 20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0" name="テキスト ボックス 20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1" name="直線コネクタ 21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2" name="テキスト ボックス 21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13" name="直線コネクタ 21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14" name="テキスト ボックス 213"/>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5" name="直線コネクタ 21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6" name="テキスト ボックス 21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7" name="直線コネクタ 21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8" name="テキスト ボックス 21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9" name="直線コネクタ 21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20" name="テキスト ボックス 21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21" name="直線コネクタ 22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22" name="テキスト ボックス 22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23" name="直線コネクタ 22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24" name="テキスト ボックス 223"/>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5" name="直線コネクタ 22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6" name="テキスト ボックス 22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103414</xdr:rowOff>
    </xdr:from>
    <xdr:to>
      <xdr:col>6</xdr:col>
      <xdr:colOff>510540</xdr:colOff>
      <xdr:row>86</xdr:row>
      <xdr:rowOff>38100</xdr:rowOff>
    </xdr:to>
    <xdr:cxnSp macro="">
      <xdr:nvCxnSpPr>
        <xdr:cNvPr id="228" name="直線コネクタ 227"/>
        <xdr:cNvCxnSpPr/>
      </xdr:nvCxnSpPr>
      <xdr:spPr>
        <a:xfrm flipV="1">
          <a:off x="4634865" y="13476514"/>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41927</xdr:rowOff>
    </xdr:from>
    <xdr:ext cx="405111" cy="259045"/>
    <xdr:sp macro="" textlink="">
      <xdr:nvSpPr>
        <xdr:cNvPr id="229" name="【公営住宅】&#10;有形固定資産減価償却率最小値テキスト"/>
        <xdr:cNvSpPr txBox="1"/>
      </xdr:nvSpPr>
      <xdr:spPr>
        <a:xfrm>
          <a:off x="4724400"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6</xdr:col>
      <xdr:colOff>422275</xdr:colOff>
      <xdr:row>86</xdr:row>
      <xdr:rowOff>38100</xdr:rowOff>
    </xdr:from>
    <xdr:to>
      <xdr:col>6</xdr:col>
      <xdr:colOff>600075</xdr:colOff>
      <xdr:row>86</xdr:row>
      <xdr:rowOff>38100</xdr:rowOff>
    </xdr:to>
    <xdr:cxnSp macro="">
      <xdr:nvCxnSpPr>
        <xdr:cNvPr id="230" name="直線コネクタ 229"/>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50091</xdr:rowOff>
    </xdr:from>
    <xdr:ext cx="405111" cy="259045"/>
    <xdr:sp macro="" textlink="">
      <xdr:nvSpPr>
        <xdr:cNvPr id="231" name="【公営住宅】&#10;有形固定資産減価償却率最大値テキスト"/>
        <xdr:cNvSpPr txBox="1"/>
      </xdr:nvSpPr>
      <xdr:spPr>
        <a:xfrm>
          <a:off x="4724400" y="1325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a:t>
          </a:r>
          <a:endParaRPr kumimoji="1" lang="ja-JP" altLang="en-US" sz="1000" b="1">
            <a:latin typeface="ＭＳ Ｐゴシック"/>
          </a:endParaRPr>
        </a:p>
      </xdr:txBody>
    </xdr:sp>
    <xdr:clientData/>
  </xdr:oneCellAnchor>
  <xdr:twoCellAnchor>
    <xdr:from>
      <xdr:col>6</xdr:col>
      <xdr:colOff>422275</xdr:colOff>
      <xdr:row>78</xdr:row>
      <xdr:rowOff>103414</xdr:rowOff>
    </xdr:from>
    <xdr:to>
      <xdr:col>6</xdr:col>
      <xdr:colOff>600075</xdr:colOff>
      <xdr:row>78</xdr:row>
      <xdr:rowOff>103414</xdr:rowOff>
    </xdr:to>
    <xdr:cxnSp macro="">
      <xdr:nvCxnSpPr>
        <xdr:cNvPr id="232" name="直線コネクタ 231"/>
        <xdr:cNvCxnSpPr/>
      </xdr:nvCxnSpPr>
      <xdr:spPr>
        <a:xfrm>
          <a:off x="4546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22877</xdr:rowOff>
    </xdr:from>
    <xdr:ext cx="405111" cy="259045"/>
    <xdr:sp macro="" textlink="">
      <xdr:nvSpPr>
        <xdr:cNvPr id="233" name="【公営住宅】&#10;有形固定資産減価償却率平均値テキスト"/>
        <xdr:cNvSpPr txBox="1"/>
      </xdr:nvSpPr>
      <xdr:spPr>
        <a:xfrm>
          <a:off x="4724400" y="14253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44450</xdr:rowOff>
    </xdr:from>
    <xdr:to>
      <xdr:col>6</xdr:col>
      <xdr:colOff>561975</xdr:colOff>
      <xdr:row>83</xdr:row>
      <xdr:rowOff>146050</xdr:rowOff>
    </xdr:to>
    <xdr:sp macro="" textlink="">
      <xdr:nvSpPr>
        <xdr:cNvPr id="234" name="フローチャート : 判断 233"/>
        <xdr:cNvSpPr/>
      </xdr:nvSpPr>
      <xdr:spPr>
        <a:xfrm>
          <a:off x="4584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122827</xdr:rowOff>
    </xdr:from>
    <xdr:to>
      <xdr:col>5</xdr:col>
      <xdr:colOff>409575</xdr:colOff>
      <xdr:row>84</xdr:row>
      <xdr:rowOff>52977</xdr:rowOff>
    </xdr:to>
    <xdr:sp macro="" textlink="">
      <xdr:nvSpPr>
        <xdr:cNvPr id="235" name="フローチャート : 判断 234"/>
        <xdr:cNvSpPr/>
      </xdr:nvSpPr>
      <xdr:spPr>
        <a:xfrm>
          <a:off x="3746500" y="1435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6" name="テキスト ボックス 23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7" name="テキスト ボックス 23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8" name="テキスト ボックス 23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9" name="テキスト ボックス 23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0" name="テキスト ボックス 23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80</xdr:row>
      <xdr:rowOff>160382</xdr:rowOff>
    </xdr:from>
    <xdr:to>
      <xdr:col>6</xdr:col>
      <xdr:colOff>561975</xdr:colOff>
      <xdr:row>81</xdr:row>
      <xdr:rowOff>90532</xdr:rowOff>
    </xdr:to>
    <xdr:sp macro="" textlink="">
      <xdr:nvSpPr>
        <xdr:cNvPr id="241" name="円/楕円 240"/>
        <xdr:cNvSpPr/>
      </xdr:nvSpPr>
      <xdr:spPr>
        <a:xfrm>
          <a:off x="4584700" y="1387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11809</xdr:rowOff>
    </xdr:from>
    <xdr:ext cx="405111" cy="259045"/>
    <xdr:sp macro="" textlink="">
      <xdr:nvSpPr>
        <xdr:cNvPr id="242" name="【公営住宅】&#10;有形固定資産減価償却率該当値テキスト"/>
        <xdr:cNvSpPr txBox="1"/>
      </xdr:nvSpPr>
      <xdr:spPr>
        <a:xfrm>
          <a:off x="4724400" y="1372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5</xdr:col>
      <xdr:colOff>307975</xdr:colOff>
      <xdr:row>81</xdr:row>
      <xdr:rowOff>44450</xdr:rowOff>
    </xdr:from>
    <xdr:to>
      <xdr:col>5</xdr:col>
      <xdr:colOff>409575</xdr:colOff>
      <xdr:row>81</xdr:row>
      <xdr:rowOff>146050</xdr:rowOff>
    </xdr:to>
    <xdr:sp macro="" textlink="">
      <xdr:nvSpPr>
        <xdr:cNvPr id="243" name="円/楕円 242"/>
        <xdr:cNvSpPr/>
      </xdr:nvSpPr>
      <xdr:spPr>
        <a:xfrm>
          <a:off x="3746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81</xdr:row>
      <xdr:rowOff>39732</xdr:rowOff>
    </xdr:from>
    <xdr:to>
      <xdr:col>6</xdr:col>
      <xdr:colOff>511175</xdr:colOff>
      <xdr:row>81</xdr:row>
      <xdr:rowOff>95250</xdr:rowOff>
    </xdr:to>
    <xdr:cxnSp macro="">
      <xdr:nvCxnSpPr>
        <xdr:cNvPr id="244" name="直線コネクタ 243"/>
        <xdr:cNvCxnSpPr/>
      </xdr:nvCxnSpPr>
      <xdr:spPr>
        <a:xfrm flipV="1">
          <a:off x="3797300" y="13927182"/>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84</xdr:row>
      <xdr:rowOff>44104</xdr:rowOff>
    </xdr:from>
    <xdr:ext cx="405111" cy="259045"/>
    <xdr:sp macro="" textlink="">
      <xdr:nvSpPr>
        <xdr:cNvPr id="245" name="n_1aveValue【公営住宅】&#10;有形固定資産減価償却率"/>
        <xdr:cNvSpPr txBox="1"/>
      </xdr:nvSpPr>
      <xdr:spPr>
        <a:xfrm>
          <a:off x="3582043" y="144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oneCellAnchor>
    <xdr:from>
      <xdr:col>5</xdr:col>
      <xdr:colOff>143518</xdr:colOff>
      <xdr:row>79</xdr:row>
      <xdr:rowOff>162577</xdr:rowOff>
    </xdr:from>
    <xdr:ext cx="405111" cy="259045"/>
    <xdr:sp macro="" textlink="">
      <xdr:nvSpPr>
        <xdr:cNvPr id="246" name="n_1mainValue【公営住宅】&#10;有形固定資産減価償却率"/>
        <xdr:cNvSpPr txBox="1"/>
      </xdr:nvSpPr>
      <xdr:spPr>
        <a:xfrm>
          <a:off x="3582043"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7" name="正方形/長方形 24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8" name="正方形/長方形 24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9" name="正方形/長方形 24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0" name="正方形/長方形 24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1" name="正方形/長方形 25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2" name="正方形/長方形 25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3" name="正方形/長方形 25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4" name="正方形/長方形 25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5" name="テキスト ボックス 25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6" name="直線コネクタ 25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57" name="直線コネクタ 25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8" name="テキスト ボックス 25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9" name="直線コネクタ 25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60" name="テキスト ボックス 25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61" name="直線コネクタ 26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62" name="テキスト ボックス 26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63" name="直線コネクタ 26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4" name="テキスト ボックス 26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5" name="直線コネクタ 26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6" name="テキスト ボックス 26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7" name="直線コネクタ 26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8" name="テキスト ボックス 26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76963</xdr:rowOff>
    </xdr:from>
    <xdr:to>
      <xdr:col>15</xdr:col>
      <xdr:colOff>180340</xdr:colOff>
      <xdr:row>86</xdr:row>
      <xdr:rowOff>99061</xdr:rowOff>
    </xdr:to>
    <xdr:cxnSp macro="">
      <xdr:nvCxnSpPr>
        <xdr:cNvPr id="270" name="直線コネクタ 269"/>
        <xdr:cNvCxnSpPr/>
      </xdr:nvCxnSpPr>
      <xdr:spPr>
        <a:xfrm flipV="1">
          <a:off x="10476865" y="13450063"/>
          <a:ext cx="0" cy="13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102888</xdr:rowOff>
    </xdr:from>
    <xdr:ext cx="469744" cy="259045"/>
    <xdr:sp macro="" textlink="">
      <xdr:nvSpPr>
        <xdr:cNvPr id="271" name="【公営住宅】&#10;一人当たり面積最小値テキスト"/>
        <xdr:cNvSpPr txBox="1"/>
      </xdr:nvSpPr>
      <xdr:spPr>
        <a:xfrm>
          <a:off x="105664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99061</xdr:rowOff>
    </xdr:from>
    <xdr:to>
      <xdr:col>15</xdr:col>
      <xdr:colOff>269875</xdr:colOff>
      <xdr:row>86</xdr:row>
      <xdr:rowOff>99061</xdr:rowOff>
    </xdr:to>
    <xdr:cxnSp macro="">
      <xdr:nvCxnSpPr>
        <xdr:cNvPr id="272" name="直線コネクタ 271"/>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23640</xdr:rowOff>
    </xdr:from>
    <xdr:ext cx="469744" cy="259045"/>
    <xdr:sp macro="" textlink="">
      <xdr:nvSpPr>
        <xdr:cNvPr id="273" name="【公営住宅】&#10;一人当たり面積最大値テキスト"/>
        <xdr:cNvSpPr txBox="1"/>
      </xdr:nvSpPr>
      <xdr:spPr>
        <a:xfrm>
          <a:off x="10566400" y="132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1.849</a:t>
          </a:r>
          <a:endParaRPr kumimoji="1" lang="ja-JP" altLang="en-US" sz="1000" b="1">
            <a:latin typeface="ＭＳ Ｐゴシック"/>
          </a:endParaRPr>
        </a:p>
      </xdr:txBody>
    </xdr:sp>
    <xdr:clientData/>
  </xdr:oneCellAnchor>
  <xdr:twoCellAnchor>
    <xdr:from>
      <xdr:col>15</xdr:col>
      <xdr:colOff>92075</xdr:colOff>
      <xdr:row>78</xdr:row>
      <xdr:rowOff>76963</xdr:rowOff>
    </xdr:from>
    <xdr:to>
      <xdr:col>15</xdr:col>
      <xdr:colOff>269875</xdr:colOff>
      <xdr:row>78</xdr:row>
      <xdr:rowOff>76963</xdr:rowOff>
    </xdr:to>
    <xdr:cxnSp macro="">
      <xdr:nvCxnSpPr>
        <xdr:cNvPr id="274" name="直線コネクタ 273"/>
        <xdr:cNvCxnSpPr/>
      </xdr:nvCxnSpPr>
      <xdr:spPr>
        <a:xfrm>
          <a:off x="10388600" y="1345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142512</xdr:rowOff>
    </xdr:from>
    <xdr:ext cx="469744" cy="259045"/>
    <xdr:sp macro="" textlink="">
      <xdr:nvSpPr>
        <xdr:cNvPr id="275" name="【公営住宅】&#10;一人当たり面積平均値テキスト"/>
        <xdr:cNvSpPr txBox="1"/>
      </xdr:nvSpPr>
      <xdr:spPr>
        <a:xfrm>
          <a:off x="10566400" y="14201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0.768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164085</xdr:rowOff>
    </xdr:from>
    <xdr:to>
      <xdr:col>15</xdr:col>
      <xdr:colOff>231775</xdr:colOff>
      <xdr:row>83</xdr:row>
      <xdr:rowOff>94235</xdr:rowOff>
    </xdr:to>
    <xdr:sp macro="" textlink="">
      <xdr:nvSpPr>
        <xdr:cNvPr id="276" name="フローチャート : 判断 275"/>
        <xdr:cNvSpPr/>
      </xdr:nvSpPr>
      <xdr:spPr>
        <a:xfrm>
          <a:off x="10426700" y="1422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72644</xdr:rowOff>
    </xdr:from>
    <xdr:to>
      <xdr:col>14</xdr:col>
      <xdr:colOff>79375</xdr:colOff>
      <xdr:row>84</xdr:row>
      <xdr:rowOff>2794</xdr:rowOff>
    </xdr:to>
    <xdr:sp macro="" textlink="">
      <xdr:nvSpPr>
        <xdr:cNvPr id="277" name="フローチャート : 判断 276"/>
        <xdr:cNvSpPr/>
      </xdr:nvSpPr>
      <xdr:spPr>
        <a:xfrm>
          <a:off x="9588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8" name="テキスト ボックス 27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9" name="テキスト ボックス 27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0" name="テキスト ボックス 27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1" name="テキスト ボックス 28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2" name="テキスト ボックス 28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81</xdr:row>
      <xdr:rowOff>61976</xdr:rowOff>
    </xdr:from>
    <xdr:to>
      <xdr:col>15</xdr:col>
      <xdr:colOff>231775</xdr:colOff>
      <xdr:row>81</xdr:row>
      <xdr:rowOff>163576</xdr:rowOff>
    </xdr:to>
    <xdr:sp macro="" textlink="">
      <xdr:nvSpPr>
        <xdr:cNvPr id="283" name="円/楕円 282"/>
        <xdr:cNvSpPr/>
      </xdr:nvSpPr>
      <xdr:spPr>
        <a:xfrm>
          <a:off x="10426700" y="1394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80</xdr:row>
      <xdr:rowOff>84853</xdr:rowOff>
    </xdr:from>
    <xdr:ext cx="469744" cy="259045"/>
    <xdr:sp macro="" textlink="">
      <xdr:nvSpPr>
        <xdr:cNvPr id="284" name="【公営住宅】&#10;一人当たり面積該当値テキスト"/>
        <xdr:cNvSpPr txBox="1"/>
      </xdr:nvSpPr>
      <xdr:spPr>
        <a:xfrm>
          <a:off x="10566400" y="1380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1.127</a:t>
          </a:r>
          <a:endParaRPr kumimoji="1" lang="ja-JP" altLang="en-US" sz="1000" b="1">
            <a:solidFill>
              <a:srgbClr val="FF0000"/>
            </a:solidFill>
            <a:latin typeface="ＭＳ Ｐゴシック"/>
          </a:endParaRPr>
        </a:p>
      </xdr:txBody>
    </xdr:sp>
    <xdr:clientData/>
  </xdr:oneCellAnchor>
  <xdr:twoCellAnchor>
    <xdr:from>
      <xdr:col>13</xdr:col>
      <xdr:colOff>663575</xdr:colOff>
      <xdr:row>81</xdr:row>
      <xdr:rowOff>66548</xdr:rowOff>
    </xdr:from>
    <xdr:to>
      <xdr:col>14</xdr:col>
      <xdr:colOff>79375</xdr:colOff>
      <xdr:row>81</xdr:row>
      <xdr:rowOff>168148</xdr:rowOff>
    </xdr:to>
    <xdr:sp macro="" textlink="">
      <xdr:nvSpPr>
        <xdr:cNvPr id="285" name="円/楕円 284"/>
        <xdr:cNvSpPr/>
      </xdr:nvSpPr>
      <xdr:spPr>
        <a:xfrm>
          <a:off x="9588500" y="1395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81</xdr:row>
      <xdr:rowOff>112776</xdr:rowOff>
    </xdr:from>
    <xdr:to>
      <xdr:col>15</xdr:col>
      <xdr:colOff>180975</xdr:colOff>
      <xdr:row>81</xdr:row>
      <xdr:rowOff>117348</xdr:rowOff>
    </xdr:to>
    <xdr:cxnSp macro="">
      <xdr:nvCxnSpPr>
        <xdr:cNvPr id="286" name="直線コネクタ 285"/>
        <xdr:cNvCxnSpPr/>
      </xdr:nvCxnSpPr>
      <xdr:spPr>
        <a:xfrm flipV="1">
          <a:off x="9639300" y="1400022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165371</xdr:rowOff>
    </xdr:from>
    <xdr:ext cx="469744" cy="259045"/>
    <xdr:sp macro="" textlink="">
      <xdr:nvSpPr>
        <xdr:cNvPr id="287" name="n_1aveValue【公営住宅】&#10;一人当たり面積"/>
        <xdr:cNvSpPr txBox="1"/>
      </xdr:nvSpPr>
      <xdr:spPr>
        <a:xfrm>
          <a:off x="9391727" y="1439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0.663</a:t>
          </a:r>
          <a:endParaRPr kumimoji="1" lang="ja-JP" altLang="en-US" sz="1000" b="1">
            <a:solidFill>
              <a:srgbClr val="000080"/>
            </a:solidFill>
            <a:latin typeface="ＭＳ Ｐゴシック"/>
          </a:endParaRPr>
        </a:p>
      </xdr:txBody>
    </xdr:sp>
    <xdr:clientData/>
  </xdr:oneCellAnchor>
  <xdr:oneCellAnchor>
    <xdr:from>
      <xdr:col>13</xdr:col>
      <xdr:colOff>466802</xdr:colOff>
      <xdr:row>80</xdr:row>
      <xdr:rowOff>13225</xdr:rowOff>
    </xdr:from>
    <xdr:ext cx="469744" cy="259045"/>
    <xdr:sp macro="" textlink="">
      <xdr:nvSpPr>
        <xdr:cNvPr id="288" name="n_1mainValue【公営住宅】&#10;一人当たり面積"/>
        <xdr:cNvSpPr txBox="1"/>
      </xdr:nvSpPr>
      <xdr:spPr>
        <a:xfrm>
          <a:off x="9391727" y="1372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9" name="正方形/長方形 28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0" name="正方形/長方形 28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1" name="正方形/長方形 29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2" name="正方形/長方形 29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3" name="正方形/長方形 29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4" name="正方形/長方形 29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5" name="正方形/長方形 29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6" name="正方形/長方形 29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7" name="テキスト ボックス 29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8" name="直線コネクタ 29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99" name="テキスト ボックス 298"/>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300" name="直線コネクタ 29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301" name="テキスト ボックス 300"/>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302" name="直線コネクタ 30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303" name="テキスト ボックス 30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304" name="直線コネクタ 30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305" name="テキスト ボックス 30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306" name="直線コネクタ 30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307" name="テキスト ボックス 30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308" name="直線コネクタ 30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309" name="テキスト ボックス 30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310" name="直線コネクタ 30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311" name="テキスト ボックス 310"/>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12" name="直線コネクタ 31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13" name="テキスト ボックス 31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133350</xdr:rowOff>
    </xdr:from>
    <xdr:to>
      <xdr:col>6</xdr:col>
      <xdr:colOff>510540</xdr:colOff>
      <xdr:row>108</xdr:row>
      <xdr:rowOff>141514</xdr:rowOff>
    </xdr:to>
    <xdr:cxnSp macro="">
      <xdr:nvCxnSpPr>
        <xdr:cNvPr id="315" name="直線コネクタ 314"/>
        <xdr:cNvCxnSpPr/>
      </xdr:nvCxnSpPr>
      <xdr:spPr>
        <a:xfrm flipV="1">
          <a:off x="4634865" y="17106900"/>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145341</xdr:rowOff>
    </xdr:from>
    <xdr:ext cx="405111" cy="259045"/>
    <xdr:sp macro="" textlink="">
      <xdr:nvSpPr>
        <xdr:cNvPr id="316" name="【港湾・漁港】&#10;有形固定資産減価償却率最小値テキスト"/>
        <xdr:cNvSpPr txBox="1"/>
      </xdr:nvSpPr>
      <xdr:spPr>
        <a:xfrm>
          <a:off x="4724400" y="1866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a:t>
          </a:r>
          <a:endParaRPr kumimoji="1" lang="ja-JP" altLang="en-US" sz="1000" b="1">
            <a:latin typeface="ＭＳ Ｐゴシック"/>
          </a:endParaRPr>
        </a:p>
      </xdr:txBody>
    </xdr:sp>
    <xdr:clientData/>
  </xdr:oneCellAnchor>
  <xdr:twoCellAnchor>
    <xdr:from>
      <xdr:col>6</xdr:col>
      <xdr:colOff>422275</xdr:colOff>
      <xdr:row>108</xdr:row>
      <xdr:rowOff>141514</xdr:rowOff>
    </xdr:from>
    <xdr:to>
      <xdr:col>6</xdr:col>
      <xdr:colOff>600075</xdr:colOff>
      <xdr:row>108</xdr:row>
      <xdr:rowOff>141514</xdr:rowOff>
    </xdr:to>
    <xdr:cxnSp macro="">
      <xdr:nvCxnSpPr>
        <xdr:cNvPr id="317" name="直線コネクタ 316"/>
        <xdr:cNvCxnSpPr/>
      </xdr:nvCxnSpPr>
      <xdr:spPr>
        <a:xfrm>
          <a:off x="4546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80027</xdr:rowOff>
    </xdr:from>
    <xdr:ext cx="405111" cy="259045"/>
    <xdr:sp macro="" textlink="">
      <xdr:nvSpPr>
        <xdr:cNvPr id="318" name="【港湾・漁港】&#10;有形固定資産減価償却率最大値テキスト"/>
        <xdr:cNvSpPr txBox="1"/>
      </xdr:nvSpPr>
      <xdr:spPr>
        <a:xfrm>
          <a:off x="47244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99</xdr:row>
      <xdr:rowOff>133350</xdr:rowOff>
    </xdr:from>
    <xdr:to>
      <xdr:col>6</xdr:col>
      <xdr:colOff>600075</xdr:colOff>
      <xdr:row>99</xdr:row>
      <xdr:rowOff>133350</xdr:rowOff>
    </xdr:to>
    <xdr:cxnSp macro="">
      <xdr:nvCxnSpPr>
        <xdr:cNvPr id="319" name="直線コネクタ 318"/>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159311</xdr:rowOff>
    </xdr:from>
    <xdr:ext cx="405111" cy="259045"/>
    <xdr:sp macro="" textlink="">
      <xdr:nvSpPr>
        <xdr:cNvPr id="320" name="【港湾・漁港】&#10;有形固定資産減価償却率平均値テキスト"/>
        <xdr:cNvSpPr txBox="1"/>
      </xdr:nvSpPr>
      <xdr:spPr>
        <a:xfrm>
          <a:off x="4724400" y="181615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6</xdr:col>
      <xdr:colOff>460375</xdr:colOff>
      <xdr:row>106</xdr:row>
      <xdr:rowOff>136434</xdr:rowOff>
    </xdr:from>
    <xdr:to>
      <xdr:col>6</xdr:col>
      <xdr:colOff>561975</xdr:colOff>
      <xdr:row>107</xdr:row>
      <xdr:rowOff>66584</xdr:rowOff>
    </xdr:to>
    <xdr:sp macro="" textlink="">
      <xdr:nvSpPr>
        <xdr:cNvPr id="321" name="フローチャート : 判断 320"/>
        <xdr:cNvSpPr/>
      </xdr:nvSpPr>
      <xdr:spPr>
        <a:xfrm>
          <a:off x="4584700" y="1831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108</xdr:row>
      <xdr:rowOff>22134</xdr:rowOff>
    </xdr:from>
    <xdr:to>
      <xdr:col>5</xdr:col>
      <xdr:colOff>409575</xdr:colOff>
      <xdr:row>108</xdr:row>
      <xdr:rowOff>123734</xdr:rowOff>
    </xdr:to>
    <xdr:sp macro="" textlink="">
      <xdr:nvSpPr>
        <xdr:cNvPr id="322" name="フローチャート : 判断 321"/>
        <xdr:cNvSpPr/>
      </xdr:nvSpPr>
      <xdr:spPr>
        <a:xfrm>
          <a:off x="3746500" y="1853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23" name="テキスト ボックス 32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4" name="テキスト ボックス 32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5" name="テキスト ボックス 32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6" name="テキスト ボックス 32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7" name="テキスト ボックス 32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107</xdr:row>
      <xdr:rowOff>13970</xdr:rowOff>
    </xdr:from>
    <xdr:to>
      <xdr:col>6</xdr:col>
      <xdr:colOff>561975</xdr:colOff>
      <xdr:row>107</xdr:row>
      <xdr:rowOff>115570</xdr:rowOff>
    </xdr:to>
    <xdr:sp macro="" textlink="">
      <xdr:nvSpPr>
        <xdr:cNvPr id="328" name="円/楕円 327"/>
        <xdr:cNvSpPr/>
      </xdr:nvSpPr>
      <xdr:spPr>
        <a:xfrm>
          <a:off x="45847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106</xdr:row>
      <xdr:rowOff>163847</xdr:rowOff>
    </xdr:from>
    <xdr:ext cx="405111" cy="259045"/>
    <xdr:sp macro="" textlink="">
      <xdr:nvSpPr>
        <xdr:cNvPr id="329" name="【港湾・漁港】&#10;有形固定資産減価償却率該当値テキスト"/>
        <xdr:cNvSpPr txBox="1"/>
      </xdr:nvSpPr>
      <xdr:spPr>
        <a:xfrm>
          <a:off x="4724400"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5</xdr:col>
      <xdr:colOff>307975</xdr:colOff>
      <xdr:row>107</xdr:row>
      <xdr:rowOff>105411</xdr:rowOff>
    </xdr:from>
    <xdr:to>
      <xdr:col>5</xdr:col>
      <xdr:colOff>409575</xdr:colOff>
      <xdr:row>108</xdr:row>
      <xdr:rowOff>35561</xdr:rowOff>
    </xdr:to>
    <xdr:sp macro="" textlink="">
      <xdr:nvSpPr>
        <xdr:cNvPr id="330" name="円/楕円 329"/>
        <xdr:cNvSpPr/>
      </xdr:nvSpPr>
      <xdr:spPr>
        <a:xfrm>
          <a:off x="3746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107</xdr:row>
      <xdr:rowOff>64770</xdr:rowOff>
    </xdr:from>
    <xdr:to>
      <xdr:col>6</xdr:col>
      <xdr:colOff>511175</xdr:colOff>
      <xdr:row>107</xdr:row>
      <xdr:rowOff>156211</xdr:rowOff>
    </xdr:to>
    <xdr:cxnSp macro="">
      <xdr:nvCxnSpPr>
        <xdr:cNvPr id="331" name="直線コネクタ 330"/>
        <xdr:cNvCxnSpPr/>
      </xdr:nvCxnSpPr>
      <xdr:spPr>
        <a:xfrm flipV="1">
          <a:off x="3797300" y="18409920"/>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108</xdr:row>
      <xdr:rowOff>114861</xdr:rowOff>
    </xdr:from>
    <xdr:ext cx="405111" cy="259045"/>
    <xdr:sp macro="" textlink="">
      <xdr:nvSpPr>
        <xdr:cNvPr id="332" name="n_1aveValue【港湾・漁港】&#10;有形固定資産減価償却率"/>
        <xdr:cNvSpPr txBox="1"/>
      </xdr:nvSpPr>
      <xdr:spPr>
        <a:xfrm>
          <a:off x="3582043" y="1863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5</xdr:col>
      <xdr:colOff>143518</xdr:colOff>
      <xdr:row>106</xdr:row>
      <xdr:rowOff>52088</xdr:rowOff>
    </xdr:from>
    <xdr:ext cx="405111" cy="259045"/>
    <xdr:sp macro="" textlink="">
      <xdr:nvSpPr>
        <xdr:cNvPr id="333" name="n_1mainValue【港湾・漁港】&#10;有形固定資産減価償却率"/>
        <xdr:cNvSpPr txBox="1"/>
      </xdr:nvSpPr>
      <xdr:spPr>
        <a:xfrm>
          <a:off x="3582043" y="18225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4" name="正方形/長方形 3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5" name="正方形/長方形 3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6" name="正方形/長方形 3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7" name="正方形/長方形 3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8" name="正方形/長方形 3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9" name="正方形/長方形 3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40" name="正方形/長方形 3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13,826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41" name="正方形/長方形 3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42" name="テキスト ボックス 3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3" name="直線コネクタ 3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44" name="直線コネクタ 3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45" name="テキスト ボックス 344"/>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46" name="直線コネクタ 3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143527</xdr:rowOff>
    </xdr:from>
    <xdr:ext cx="595419" cy="259045"/>
    <xdr:sp macro="" textlink="">
      <xdr:nvSpPr>
        <xdr:cNvPr id="347" name="テキスト ボックス 346"/>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48" name="直線コネクタ 3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49" name="テキスト ボックス 348"/>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50" name="直線コネクタ 3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51" name="テキスト ボックス 350"/>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52" name="直線コネクタ 3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53" name="テキスト ボックス 352"/>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4" name="直線コネクタ 3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55" name="テキスト ボックス 354"/>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146261</xdr:rowOff>
    </xdr:from>
    <xdr:to>
      <xdr:col>15</xdr:col>
      <xdr:colOff>180340</xdr:colOff>
      <xdr:row>108</xdr:row>
      <xdr:rowOff>100552</xdr:rowOff>
    </xdr:to>
    <xdr:cxnSp macro="">
      <xdr:nvCxnSpPr>
        <xdr:cNvPr id="357" name="直線コネクタ 356"/>
        <xdr:cNvCxnSpPr/>
      </xdr:nvCxnSpPr>
      <xdr:spPr>
        <a:xfrm flipV="1">
          <a:off x="10476865" y="17291261"/>
          <a:ext cx="0" cy="132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104379</xdr:rowOff>
    </xdr:from>
    <xdr:ext cx="534377" cy="259045"/>
    <xdr:sp macro="" textlink="">
      <xdr:nvSpPr>
        <xdr:cNvPr id="358" name="【港湾・漁港】&#10;一人当たり有形固定資産（償却資産）額最小値テキスト"/>
        <xdr:cNvSpPr txBox="1"/>
      </xdr:nvSpPr>
      <xdr:spPr>
        <a:xfrm>
          <a:off x="10566400" y="1862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27,217</a:t>
          </a:r>
          <a:endParaRPr kumimoji="1" lang="ja-JP" altLang="en-US" sz="1000" b="1">
            <a:latin typeface="ＭＳ Ｐゴシック"/>
          </a:endParaRPr>
        </a:p>
      </xdr:txBody>
    </xdr:sp>
    <xdr:clientData/>
  </xdr:oneCellAnchor>
  <xdr:twoCellAnchor>
    <xdr:from>
      <xdr:col>15</xdr:col>
      <xdr:colOff>92075</xdr:colOff>
      <xdr:row>108</xdr:row>
      <xdr:rowOff>100552</xdr:rowOff>
    </xdr:from>
    <xdr:to>
      <xdr:col>15</xdr:col>
      <xdr:colOff>269875</xdr:colOff>
      <xdr:row>108</xdr:row>
      <xdr:rowOff>100552</xdr:rowOff>
    </xdr:to>
    <xdr:cxnSp macro="">
      <xdr:nvCxnSpPr>
        <xdr:cNvPr id="359" name="直線コネクタ 358"/>
        <xdr:cNvCxnSpPr/>
      </xdr:nvCxnSpPr>
      <xdr:spPr>
        <a:xfrm>
          <a:off x="10388600" y="186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92938</xdr:rowOff>
    </xdr:from>
    <xdr:ext cx="599010" cy="259045"/>
    <xdr:sp macro="" textlink="">
      <xdr:nvSpPr>
        <xdr:cNvPr id="360" name="【港湾・漁港】&#10;一人当たり有形固定資産（償却資産）額最大値テキスト"/>
        <xdr:cNvSpPr txBox="1"/>
      </xdr:nvSpPr>
      <xdr:spPr>
        <a:xfrm>
          <a:off x="10566400" y="17066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723,223</a:t>
          </a:r>
          <a:endParaRPr kumimoji="1" lang="ja-JP" altLang="en-US" sz="1000" b="1">
            <a:latin typeface="ＭＳ Ｐゴシック"/>
          </a:endParaRPr>
        </a:p>
      </xdr:txBody>
    </xdr:sp>
    <xdr:clientData/>
  </xdr:oneCellAnchor>
  <xdr:twoCellAnchor>
    <xdr:from>
      <xdr:col>15</xdr:col>
      <xdr:colOff>92075</xdr:colOff>
      <xdr:row>100</xdr:row>
      <xdr:rowOff>146261</xdr:rowOff>
    </xdr:from>
    <xdr:to>
      <xdr:col>15</xdr:col>
      <xdr:colOff>269875</xdr:colOff>
      <xdr:row>100</xdr:row>
      <xdr:rowOff>146261</xdr:rowOff>
    </xdr:to>
    <xdr:cxnSp macro="">
      <xdr:nvCxnSpPr>
        <xdr:cNvPr id="361" name="直線コネクタ 360"/>
        <xdr:cNvCxnSpPr/>
      </xdr:nvCxnSpPr>
      <xdr:spPr>
        <a:xfrm>
          <a:off x="10388600" y="17291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23375</xdr:rowOff>
    </xdr:from>
    <xdr:ext cx="599010" cy="259045"/>
    <xdr:sp macro="" textlink="">
      <xdr:nvSpPr>
        <xdr:cNvPr id="362" name="【港湾・漁港】&#10;一人当たり有形固定資産（償却資産）額平均値テキスト"/>
        <xdr:cNvSpPr txBox="1"/>
      </xdr:nvSpPr>
      <xdr:spPr>
        <a:xfrm>
          <a:off x="10566400" y="178541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323,072</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498</xdr:rowOff>
    </xdr:from>
    <xdr:to>
      <xdr:col>15</xdr:col>
      <xdr:colOff>231775</xdr:colOff>
      <xdr:row>105</xdr:row>
      <xdr:rowOff>102098</xdr:rowOff>
    </xdr:to>
    <xdr:sp macro="" textlink="">
      <xdr:nvSpPr>
        <xdr:cNvPr id="363" name="フローチャート : 判断 362"/>
        <xdr:cNvSpPr/>
      </xdr:nvSpPr>
      <xdr:spPr>
        <a:xfrm>
          <a:off x="10426700" y="1800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101367</xdr:rowOff>
    </xdr:from>
    <xdr:to>
      <xdr:col>14</xdr:col>
      <xdr:colOff>79375</xdr:colOff>
      <xdr:row>107</xdr:row>
      <xdr:rowOff>31517</xdr:rowOff>
    </xdr:to>
    <xdr:sp macro="" textlink="">
      <xdr:nvSpPr>
        <xdr:cNvPr id="364" name="フローチャート : 判断 363"/>
        <xdr:cNvSpPr/>
      </xdr:nvSpPr>
      <xdr:spPr>
        <a:xfrm>
          <a:off x="9588500" y="1827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5" name="テキスト ボックス 36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6" name="テキスト ボックス 36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7" name="テキスト ボックス 36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8" name="テキスト ボックス 36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9" name="テキスト ボックス 36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107</xdr:row>
      <xdr:rowOff>73665</xdr:rowOff>
    </xdr:from>
    <xdr:to>
      <xdr:col>15</xdr:col>
      <xdr:colOff>231775</xdr:colOff>
      <xdr:row>108</xdr:row>
      <xdr:rowOff>3815</xdr:rowOff>
    </xdr:to>
    <xdr:sp macro="" textlink="">
      <xdr:nvSpPr>
        <xdr:cNvPr id="370" name="円/楕円 369"/>
        <xdr:cNvSpPr/>
      </xdr:nvSpPr>
      <xdr:spPr>
        <a:xfrm>
          <a:off x="10426700" y="1841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52092</xdr:rowOff>
    </xdr:from>
    <xdr:ext cx="599010" cy="259045"/>
    <xdr:sp macro="" textlink="">
      <xdr:nvSpPr>
        <xdr:cNvPr id="371" name="【港湾・漁港】&#10;一人当たり有形固定資産（償却資産）額該当値テキスト"/>
        <xdr:cNvSpPr txBox="1"/>
      </xdr:nvSpPr>
      <xdr:spPr>
        <a:xfrm>
          <a:off x="10566400" y="18397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104,664</a:t>
          </a:r>
          <a:endParaRPr kumimoji="1" lang="ja-JP" altLang="en-US" sz="1000" b="1">
            <a:solidFill>
              <a:srgbClr val="FF0000"/>
            </a:solidFill>
            <a:latin typeface="ＭＳ Ｐゴシック"/>
          </a:endParaRPr>
        </a:p>
      </xdr:txBody>
    </xdr:sp>
    <xdr:clientData/>
  </xdr:oneCellAnchor>
  <xdr:twoCellAnchor>
    <xdr:from>
      <xdr:col>13</xdr:col>
      <xdr:colOff>663575</xdr:colOff>
      <xdr:row>107</xdr:row>
      <xdr:rowOff>74775</xdr:rowOff>
    </xdr:from>
    <xdr:to>
      <xdr:col>14</xdr:col>
      <xdr:colOff>79375</xdr:colOff>
      <xdr:row>108</xdr:row>
      <xdr:rowOff>4925</xdr:rowOff>
    </xdr:to>
    <xdr:sp macro="" textlink="">
      <xdr:nvSpPr>
        <xdr:cNvPr id="372" name="円/楕円 371"/>
        <xdr:cNvSpPr/>
      </xdr:nvSpPr>
      <xdr:spPr>
        <a:xfrm>
          <a:off x="9588500" y="1841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107</xdr:row>
      <xdr:rowOff>124465</xdr:rowOff>
    </xdr:from>
    <xdr:to>
      <xdr:col>15</xdr:col>
      <xdr:colOff>180975</xdr:colOff>
      <xdr:row>107</xdr:row>
      <xdr:rowOff>125575</xdr:rowOff>
    </xdr:to>
    <xdr:cxnSp macro="">
      <xdr:nvCxnSpPr>
        <xdr:cNvPr id="373" name="直線コネクタ 372"/>
        <xdr:cNvCxnSpPr/>
      </xdr:nvCxnSpPr>
      <xdr:spPr>
        <a:xfrm flipV="1">
          <a:off x="9639300" y="18469615"/>
          <a:ext cx="8382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105</xdr:row>
      <xdr:rowOff>48044</xdr:rowOff>
    </xdr:from>
    <xdr:ext cx="599010" cy="259045"/>
    <xdr:sp macro="" textlink="">
      <xdr:nvSpPr>
        <xdr:cNvPr id="374" name="n_1aveValue【港湾・漁港】&#10;一人当たり有形固定資産（償却資産）額"/>
        <xdr:cNvSpPr txBox="1"/>
      </xdr:nvSpPr>
      <xdr:spPr>
        <a:xfrm>
          <a:off x="9327094" y="18050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180,122</a:t>
          </a:r>
          <a:endParaRPr kumimoji="1" lang="ja-JP" altLang="en-US" sz="1000" b="1">
            <a:solidFill>
              <a:srgbClr val="000080"/>
            </a:solidFill>
            <a:latin typeface="ＭＳ Ｐゴシック"/>
          </a:endParaRPr>
        </a:p>
      </xdr:txBody>
    </xdr:sp>
    <xdr:clientData/>
  </xdr:oneCellAnchor>
  <xdr:oneCellAnchor>
    <xdr:from>
      <xdr:col>13</xdr:col>
      <xdr:colOff>402169</xdr:colOff>
      <xdr:row>107</xdr:row>
      <xdr:rowOff>167502</xdr:rowOff>
    </xdr:from>
    <xdr:ext cx="599010" cy="259045"/>
    <xdr:sp macro="" textlink="">
      <xdr:nvSpPr>
        <xdr:cNvPr id="375" name="n_1mainValue【港湾・漁港】&#10;一人当たり有形固定資産（償却資産）額"/>
        <xdr:cNvSpPr txBox="1"/>
      </xdr:nvSpPr>
      <xdr:spPr>
        <a:xfrm>
          <a:off x="9327094" y="1851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104,081</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6" name="正方形/長方形 3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7" name="正方形/長方形 3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8" name="正方形/長方形 3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9" name="正方形/長方形 3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80" name="正方形/長方形 3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81" name="正方形/長方形 3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82" name="正方形/長方形 3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83" name="正方形/長方形 3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84" name="テキスト ボックス 3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85" name="直線コネクタ 3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86" name="テキスト ボックス 38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87" name="直線コネクタ 38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88" name="テキスト ボックス 38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89" name="直線コネクタ 38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90" name="テキスト ボックス 38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91" name="直線コネクタ 39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92" name="テキスト ボックス 39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93" name="直線コネクタ 39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94" name="テキスト ボックス 39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95" name="直線コネクタ 39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96" name="テキスト ボックス 39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7" name="直線コネクタ 39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98" name="テキスト ボックス 39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142875</xdr:rowOff>
    </xdr:to>
    <xdr:cxnSp macro="">
      <xdr:nvCxnSpPr>
        <xdr:cNvPr id="400" name="直線コネクタ 399"/>
        <xdr:cNvCxnSpPr/>
      </xdr:nvCxnSpPr>
      <xdr:spPr>
        <a:xfrm flipV="1">
          <a:off x="16318864" y="571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146702</xdr:rowOff>
    </xdr:from>
    <xdr:ext cx="405111" cy="259045"/>
    <xdr:sp macro="" textlink="">
      <xdr:nvSpPr>
        <xdr:cNvPr id="401" name="【認定こども園・幼稚園・保育所】&#10;有形固定資産減価償却率最小値テキスト"/>
        <xdr:cNvSpPr txBox="1"/>
      </xdr:nvSpPr>
      <xdr:spPr>
        <a:xfrm>
          <a:off x="16408400"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428625</xdr:colOff>
      <xdr:row>41</xdr:row>
      <xdr:rowOff>142875</xdr:rowOff>
    </xdr:from>
    <xdr:to>
      <xdr:col>23</xdr:col>
      <xdr:colOff>606425</xdr:colOff>
      <xdr:row>41</xdr:row>
      <xdr:rowOff>142875</xdr:rowOff>
    </xdr:to>
    <xdr:cxnSp macro="">
      <xdr:nvCxnSpPr>
        <xdr:cNvPr id="402" name="直線コネクタ 401"/>
        <xdr:cNvCxnSpPr/>
      </xdr:nvCxnSpPr>
      <xdr:spPr>
        <a:xfrm>
          <a:off x="16230600" y="717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403"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404" name="直線コネクタ 40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20972</xdr:rowOff>
    </xdr:from>
    <xdr:ext cx="405111" cy="259045"/>
    <xdr:sp macro="" textlink="">
      <xdr:nvSpPr>
        <xdr:cNvPr id="405" name="【認定こども園・幼稚園・保育所】&#10;有形固定資産減価償却率平均値テキスト"/>
        <xdr:cNvSpPr txBox="1"/>
      </xdr:nvSpPr>
      <xdr:spPr>
        <a:xfrm>
          <a:off x="16408400" y="653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42545</xdr:rowOff>
    </xdr:from>
    <xdr:to>
      <xdr:col>23</xdr:col>
      <xdr:colOff>568325</xdr:colOff>
      <xdr:row>38</xdr:row>
      <xdr:rowOff>144145</xdr:rowOff>
    </xdr:to>
    <xdr:sp macro="" textlink="">
      <xdr:nvSpPr>
        <xdr:cNvPr id="406" name="フローチャート : 判断 405"/>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145415</xdr:rowOff>
    </xdr:from>
    <xdr:to>
      <xdr:col>22</xdr:col>
      <xdr:colOff>415925</xdr:colOff>
      <xdr:row>38</xdr:row>
      <xdr:rowOff>75565</xdr:rowOff>
    </xdr:to>
    <xdr:sp macro="" textlink="">
      <xdr:nvSpPr>
        <xdr:cNvPr id="407" name="フローチャート : 判断 406"/>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8" name="テキスト ボックス 4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9" name="テキスト ボックス 4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10" name="テキスト ボックス 4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11" name="テキスト ボックス 4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12" name="テキスト ボックス 4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6350</xdr:rowOff>
    </xdr:from>
    <xdr:to>
      <xdr:col>23</xdr:col>
      <xdr:colOff>568325</xdr:colOff>
      <xdr:row>36</xdr:row>
      <xdr:rowOff>107950</xdr:rowOff>
    </xdr:to>
    <xdr:sp macro="" textlink="">
      <xdr:nvSpPr>
        <xdr:cNvPr id="413" name="円/楕円 412"/>
        <xdr:cNvSpPr/>
      </xdr:nvSpPr>
      <xdr:spPr>
        <a:xfrm>
          <a:off x="16268700" y="61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35</xdr:row>
      <xdr:rowOff>29227</xdr:rowOff>
    </xdr:from>
    <xdr:ext cx="405111" cy="259045"/>
    <xdr:sp macro="" textlink="">
      <xdr:nvSpPr>
        <xdr:cNvPr id="414" name="【認定こども園・幼稚園・保育所】&#10;有形固定資産減価償却率該当値テキスト"/>
        <xdr:cNvSpPr txBox="1"/>
      </xdr:nvSpPr>
      <xdr:spPr>
        <a:xfrm>
          <a:off x="16408400"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52070</xdr:rowOff>
    </xdr:from>
    <xdr:to>
      <xdr:col>22</xdr:col>
      <xdr:colOff>415925</xdr:colOff>
      <xdr:row>36</xdr:row>
      <xdr:rowOff>153670</xdr:rowOff>
    </xdr:to>
    <xdr:sp macro="" textlink="">
      <xdr:nvSpPr>
        <xdr:cNvPr id="415" name="円/楕円 414"/>
        <xdr:cNvSpPr/>
      </xdr:nvSpPr>
      <xdr:spPr>
        <a:xfrm>
          <a:off x="15430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36</xdr:row>
      <xdr:rowOff>57150</xdr:rowOff>
    </xdr:from>
    <xdr:to>
      <xdr:col>23</xdr:col>
      <xdr:colOff>517525</xdr:colOff>
      <xdr:row>36</xdr:row>
      <xdr:rowOff>102870</xdr:rowOff>
    </xdr:to>
    <xdr:cxnSp macro="">
      <xdr:nvCxnSpPr>
        <xdr:cNvPr id="416" name="直線コネクタ 415"/>
        <xdr:cNvCxnSpPr/>
      </xdr:nvCxnSpPr>
      <xdr:spPr>
        <a:xfrm flipV="1">
          <a:off x="15481300" y="62293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66692</xdr:rowOff>
    </xdr:from>
    <xdr:ext cx="405111" cy="259045"/>
    <xdr:sp macro="" textlink="">
      <xdr:nvSpPr>
        <xdr:cNvPr id="417" name="n_1aveValue【認定こども園・幼稚園・保育所】&#10;有形固定資産減価償却率"/>
        <xdr:cNvSpPr txBox="1"/>
      </xdr:nvSpPr>
      <xdr:spPr>
        <a:xfrm>
          <a:off x="15266043"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170197</xdr:rowOff>
    </xdr:from>
    <xdr:ext cx="405111" cy="259045"/>
    <xdr:sp macro="" textlink="">
      <xdr:nvSpPr>
        <xdr:cNvPr id="418" name="n_1mainValue【認定こども園・幼稚園・保育所】&#10;有形固定資産減価償却率"/>
        <xdr:cNvSpPr txBox="1"/>
      </xdr:nvSpPr>
      <xdr:spPr>
        <a:xfrm>
          <a:off x="15266043"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9" name="正方形/長方形 4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20" name="正方形/長方形 4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21" name="正方形/長方形 4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22" name="正方形/長方形 4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23" name="正方形/長方形 4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24" name="正方形/長方形 4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25" name="正方形/長方形 4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26" name="正方形/長方形 4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7" name="テキスト ボックス 4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8" name="直線コネクタ 4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429" name="直線コネクタ 42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430" name="テキスト ボックス 42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31" name="直線コネクタ 43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432" name="テキスト ボックス 43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33" name="直線コネクタ 43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434" name="テキスト ボックス 43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35" name="直線コネクタ 43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436" name="テキスト ボックス 43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7" name="直線コネクタ 4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38" name="テキスト ボックス 43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3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96774</xdr:rowOff>
    </xdr:from>
    <xdr:to>
      <xdr:col>32</xdr:col>
      <xdr:colOff>186689</xdr:colOff>
      <xdr:row>41</xdr:row>
      <xdr:rowOff>73914</xdr:rowOff>
    </xdr:to>
    <xdr:cxnSp macro="">
      <xdr:nvCxnSpPr>
        <xdr:cNvPr id="440" name="直線コネクタ 439"/>
        <xdr:cNvCxnSpPr/>
      </xdr:nvCxnSpPr>
      <xdr:spPr>
        <a:xfrm flipV="1">
          <a:off x="22160864" y="5754624"/>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77741</xdr:rowOff>
    </xdr:from>
    <xdr:ext cx="469744" cy="259045"/>
    <xdr:sp macro="" textlink="">
      <xdr:nvSpPr>
        <xdr:cNvPr id="441" name="【認定こども園・幼稚園・保育所】&#10;一人当たり面積最小値テキスト"/>
        <xdr:cNvSpPr txBox="1"/>
      </xdr:nvSpPr>
      <xdr:spPr>
        <a:xfrm>
          <a:off x="222504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32</xdr:col>
      <xdr:colOff>98425</xdr:colOff>
      <xdr:row>41</xdr:row>
      <xdr:rowOff>73914</xdr:rowOff>
    </xdr:from>
    <xdr:to>
      <xdr:col>32</xdr:col>
      <xdr:colOff>276225</xdr:colOff>
      <xdr:row>41</xdr:row>
      <xdr:rowOff>73914</xdr:rowOff>
    </xdr:to>
    <xdr:cxnSp macro="">
      <xdr:nvCxnSpPr>
        <xdr:cNvPr id="442" name="直線コネクタ 441"/>
        <xdr:cNvCxnSpPr/>
      </xdr:nvCxnSpPr>
      <xdr:spPr>
        <a:xfrm>
          <a:off x="22072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43451</xdr:rowOff>
    </xdr:from>
    <xdr:ext cx="469744" cy="259045"/>
    <xdr:sp macro="" textlink="">
      <xdr:nvSpPr>
        <xdr:cNvPr id="443" name="【認定こども園・幼稚園・保育所】&#10;一人当たり面積最大値テキスト"/>
        <xdr:cNvSpPr txBox="1"/>
      </xdr:nvSpPr>
      <xdr:spPr>
        <a:xfrm>
          <a:off x="222504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0.308</a:t>
          </a:r>
          <a:endParaRPr kumimoji="1" lang="ja-JP" altLang="en-US" sz="1000" b="1">
            <a:latin typeface="ＭＳ Ｐゴシック"/>
          </a:endParaRPr>
        </a:p>
      </xdr:txBody>
    </xdr:sp>
    <xdr:clientData/>
  </xdr:oneCellAnchor>
  <xdr:twoCellAnchor>
    <xdr:from>
      <xdr:col>32</xdr:col>
      <xdr:colOff>98425</xdr:colOff>
      <xdr:row>33</xdr:row>
      <xdr:rowOff>96774</xdr:rowOff>
    </xdr:from>
    <xdr:to>
      <xdr:col>32</xdr:col>
      <xdr:colOff>276225</xdr:colOff>
      <xdr:row>33</xdr:row>
      <xdr:rowOff>96774</xdr:rowOff>
    </xdr:to>
    <xdr:cxnSp macro="">
      <xdr:nvCxnSpPr>
        <xdr:cNvPr id="444" name="直線コネクタ 443"/>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151147</xdr:rowOff>
    </xdr:from>
    <xdr:ext cx="469744" cy="259045"/>
    <xdr:sp macro="" textlink="">
      <xdr:nvSpPr>
        <xdr:cNvPr id="445" name="【認定こども園・幼稚園・保育所】&#10;一人当たり面積平均値テキスト"/>
        <xdr:cNvSpPr txBox="1"/>
      </xdr:nvSpPr>
      <xdr:spPr>
        <a:xfrm>
          <a:off x="22250400" y="632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128270</xdr:rowOff>
    </xdr:from>
    <xdr:to>
      <xdr:col>32</xdr:col>
      <xdr:colOff>238125</xdr:colOff>
      <xdr:row>38</xdr:row>
      <xdr:rowOff>58420</xdr:rowOff>
    </xdr:to>
    <xdr:sp macro="" textlink="">
      <xdr:nvSpPr>
        <xdr:cNvPr id="446" name="フローチャート : 判断 445"/>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7112</xdr:rowOff>
    </xdr:from>
    <xdr:to>
      <xdr:col>31</xdr:col>
      <xdr:colOff>85725</xdr:colOff>
      <xdr:row>38</xdr:row>
      <xdr:rowOff>108712</xdr:rowOff>
    </xdr:to>
    <xdr:sp macro="" textlink="">
      <xdr:nvSpPr>
        <xdr:cNvPr id="447" name="フローチャート : 判断 446"/>
        <xdr:cNvSpPr/>
      </xdr:nvSpPr>
      <xdr:spPr>
        <a:xfrm>
          <a:off x="21272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8" name="テキスト ボックス 4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49" name="テキスト ボックス 4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50" name="テキスト ボックス 4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51" name="テキスト ボックス 4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52" name="テキスト ボックス 4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164846</xdr:rowOff>
    </xdr:from>
    <xdr:to>
      <xdr:col>32</xdr:col>
      <xdr:colOff>238125</xdr:colOff>
      <xdr:row>40</xdr:row>
      <xdr:rowOff>94996</xdr:rowOff>
    </xdr:to>
    <xdr:sp macro="" textlink="">
      <xdr:nvSpPr>
        <xdr:cNvPr id="453" name="円/楕円 452"/>
        <xdr:cNvSpPr/>
      </xdr:nvSpPr>
      <xdr:spPr>
        <a:xfrm>
          <a:off x="221107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143273</xdr:rowOff>
    </xdr:from>
    <xdr:ext cx="469744" cy="259045"/>
    <xdr:sp macro="" textlink="">
      <xdr:nvSpPr>
        <xdr:cNvPr id="454" name="【認定こども園・幼稚園・保育所】&#10;一人当たり面積該当値テキスト"/>
        <xdr:cNvSpPr txBox="1"/>
      </xdr:nvSpPr>
      <xdr:spPr>
        <a:xfrm>
          <a:off x="22250400" y="68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0.057</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169418</xdr:rowOff>
    </xdr:from>
    <xdr:to>
      <xdr:col>31</xdr:col>
      <xdr:colOff>85725</xdr:colOff>
      <xdr:row>40</xdr:row>
      <xdr:rowOff>99568</xdr:rowOff>
    </xdr:to>
    <xdr:sp macro="" textlink="">
      <xdr:nvSpPr>
        <xdr:cNvPr id="455" name="円/楕円 454"/>
        <xdr:cNvSpPr/>
      </xdr:nvSpPr>
      <xdr:spPr>
        <a:xfrm>
          <a:off x="21272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40</xdr:row>
      <xdr:rowOff>44196</xdr:rowOff>
    </xdr:from>
    <xdr:to>
      <xdr:col>32</xdr:col>
      <xdr:colOff>187325</xdr:colOff>
      <xdr:row>40</xdr:row>
      <xdr:rowOff>48768</xdr:rowOff>
    </xdr:to>
    <xdr:cxnSp macro="">
      <xdr:nvCxnSpPr>
        <xdr:cNvPr id="456" name="直線コネクタ 455"/>
        <xdr:cNvCxnSpPr/>
      </xdr:nvCxnSpPr>
      <xdr:spPr>
        <a:xfrm flipV="1">
          <a:off x="21323300" y="69021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36</xdr:row>
      <xdr:rowOff>125239</xdr:rowOff>
    </xdr:from>
    <xdr:ext cx="469744" cy="259045"/>
    <xdr:sp macro="" textlink="">
      <xdr:nvSpPr>
        <xdr:cNvPr id="457" name="n_1aveValue【認定こども園・幼稚園・保育所】&#10;一人当たり面積"/>
        <xdr:cNvSpPr txBox="1"/>
      </xdr:nvSpPr>
      <xdr:spPr>
        <a:xfrm>
          <a:off x="21075727"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90695</xdr:rowOff>
    </xdr:from>
    <xdr:ext cx="469744" cy="259045"/>
    <xdr:sp macro="" textlink="">
      <xdr:nvSpPr>
        <xdr:cNvPr id="458" name="n_1mainValue【認定こども園・幼稚園・保育所】&#10;一人当たり面積"/>
        <xdr:cNvSpPr txBox="1"/>
      </xdr:nvSpPr>
      <xdr:spPr>
        <a:xfrm>
          <a:off x="210757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59" name="正方形/長方形 4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60" name="正方形/長方形 4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61" name="正方形/長方形 4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62" name="正方形/長方形 4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63" name="正方形/長方形 4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64" name="正方形/長方形 4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65" name="正方形/長方形 4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6" name="正方形/長方形 4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7" name="テキスト ボックス 4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8" name="直線コネクタ 4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69" name="テキスト ボックス 46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70" name="直線コネクタ 46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71" name="テキスト ボックス 47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72" name="直線コネクタ 47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73" name="テキスト ボックス 47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74" name="直線コネクタ 47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75" name="テキスト ボックス 47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76" name="直線コネクタ 47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77" name="テキスト ボックス 47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78" name="直線コネクタ 47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79" name="テキスト ボックス 47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80" name="直線コネクタ 47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81" name="テキスト ボックス 48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8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129540</xdr:rowOff>
    </xdr:from>
    <xdr:to>
      <xdr:col>23</xdr:col>
      <xdr:colOff>516889</xdr:colOff>
      <xdr:row>64</xdr:row>
      <xdr:rowOff>125730</xdr:rowOff>
    </xdr:to>
    <xdr:cxnSp macro="">
      <xdr:nvCxnSpPr>
        <xdr:cNvPr id="483" name="直線コネクタ 482"/>
        <xdr:cNvCxnSpPr/>
      </xdr:nvCxnSpPr>
      <xdr:spPr>
        <a:xfrm flipV="1">
          <a:off x="16318864" y="973074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129557</xdr:rowOff>
    </xdr:from>
    <xdr:ext cx="405111" cy="259045"/>
    <xdr:sp macro="" textlink="">
      <xdr:nvSpPr>
        <xdr:cNvPr id="484" name="【学校施設】&#10;有形固定資産減価償却率最小値テキスト"/>
        <xdr:cNvSpPr txBox="1"/>
      </xdr:nvSpPr>
      <xdr:spPr>
        <a:xfrm>
          <a:off x="16408400" y="1110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23</xdr:col>
      <xdr:colOff>428625</xdr:colOff>
      <xdr:row>64</xdr:row>
      <xdr:rowOff>125730</xdr:rowOff>
    </xdr:from>
    <xdr:to>
      <xdr:col>23</xdr:col>
      <xdr:colOff>606425</xdr:colOff>
      <xdr:row>64</xdr:row>
      <xdr:rowOff>125730</xdr:rowOff>
    </xdr:to>
    <xdr:cxnSp macro="">
      <xdr:nvCxnSpPr>
        <xdr:cNvPr id="485" name="直線コネクタ 484"/>
        <xdr:cNvCxnSpPr/>
      </xdr:nvCxnSpPr>
      <xdr:spPr>
        <a:xfrm>
          <a:off x="16230600" y="1109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76217</xdr:rowOff>
    </xdr:from>
    <xdr:ext cx="405111" cy="259045"/>
    <xdr:sp macro="" textlink="">
      <xdr:nvSpPr>
        <xdr:cNvPr id="486" name="【学校施設】&#10;有形固定資産減価償却率最大値テキスト"/>
        <xdr:cNvSpPr txBox="1"/>
      </xdr:nvSpPr>
      <xdr:spPr>
        <a:xfrm>
          <a:off x="16408400" y="950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23</xdr:col>
      <xdr:colOff>428625</xdr:colOff>
      <xdr:row>56</xdr:row>
      <xdr:rowOff>129540</xdr:rowOff>
    </xdr:from>
    <xdr:to>
      <xdr:col>23</xdr:col>
      <xdr:colOff>606425</xdr:colOff>
      <xdr:row>56</xdr:row>
      <xdr:rowOff>129540</xdr:rowOff>
    </xdr:to>
    <xdr:cxnSp macro="">
      <xdr:nvCxnSpPr>
        <xdr:cNvPr id="487" name="直線コネクタ 486"/>
        <xdr:cNvCxnSpPr/>
      </xdr:nvCxnSpPr>
      <xdr:spPr>
        <a:xfrm>
          <a:off x="16230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144797</xdr:rowOff>
    </xdr:from>
    <xdr:ext cx="405111" cy="259045"/>
    <xdr:sp macro="" textlink="">
      <xdr:nvSpPr>
        <xdr:cNvPr id="488" name="【学校施設】&#10;有形固定資産減価償却率平均値テキスト"/>
        <xdr:cNvSpPr txBox="1"/>
      </xdr:nvSpPr>
      <xdr:spPr>
        <a:xfrm>
          <a:off x="164084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166370</xdr:rowOff>
    </xdr:from>
    <xdr:to>
      <xdr:col>23</xdr:col>
      <xdr:colOff>568325</xdr:colOff>
      <xdr:row>60</xdr:row>
      <xdr:rowOff>96520</xdr:rowOff>
    </xdr:to>
    <xdr:sp macro="" textlink="">
      <xdr:nvSpPr>
        <xdr:cNvPr id="489" name="フローチャート : 判断 488"/>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63500</xdr:rowOff>
    </xdr:from>
    <xdr:to>
      <xdr:col>22</xdr:col>
      <xdr:colOff>415925</xdr:colOff>
      <xdr:row>60</xdr:row>
      <xdr:rowOff>165100</xdr:rowOff>
    </xdr:to>
    <xdr:sp macro="" textlink="">
      <xdr:nvSpPr>
        <xdr:cNvPr id="490" name="フローチャート : 判断 489"/>
        <xdr:cNvSpPr/>
      </xdr:nvSpPr>
      <xdr:spPr>
        <a:xfrm>
          <a:off x="15430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91" name="テキスト ボックス 49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92" name="テキスト ボックス 49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93" name="テキスト ボックス 49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94" name="テキスト ボックス 49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95" name="テキスト ボックス 49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17780</xdr:rowOff>
    </xdr:from>
    <xdr:to>
      <xdr:col>23</xdr:col>
      <xdr:colOff>568325</xdr:colOff>
      <xdr:row>58</xdr:row>
      <xdr:rowOff>119380</xdr:rowOff>
    </xdr:to>
    <xdr:sp macro="" textlink="">
      <xdr:nvSpPr>
        <xdr:cNvPr id="496" name="円/楕円 495"/>
        <xdr:cNvSpPr/>
      </xdr:nvSpPr>
      <xdr:spPr>
        <a:xfrm>
          <a:off x="162687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40657</xdr:rowOff>
    </xdr:from>
    <xdr:ext cx="405111" cy="259045"/>
    <xdr:sp macro="" textlink="">
      <xdr:nvSpPr>
        <xdr:cNvPr id="497" name="【学校施設】&#10;有形固定資産減価償却率該当値テキスト"/>
        <xdr:cNvSpPr txBox="1"/>
      </xdr:nvSpPr>
      <xdr:spPr>
        <a:xfrm>
          <a:off x="16408400"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97790</xdr:rowOff>
    </xdr:from>
    <xdr:to>
      <xdr:col>22</xdr:col>
      <xdr:colOff>415925</xdr:colOff>
      <xdr:row>59</xdr:row>
      <xdr:rowOff>27940</xdr:rowOff>
    </xdr:to>
    <xdr:sp macro="" textlink="">
      <xdr:nvSpPr>
        <xdr:cNvPr id="498" name="円/楕円 497"/>
        <xdr:cNvSpPr/>
      </xdr:nvSpPr>
      <xdr:spPr>
        <a:xfrm>
          <a:off x="15430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58</xdr:row>
      <xdr:rowOff>68580</xdr:rowOff>
    </xdr:from>
    <xdr:to>
      <xdr:col>23</xdr:col>
      <xdr:colOff>517525</xdr:colOff>
      <xdr:row>58</xdr:row>
      <xdr:rowOff>148590</xdr:rowOff>
    </xdr:to>
    <xdr:cxnSp macro="">
      <xdr:nvCxnSpPr>
        <xdr:cNvPr id="499" name="直線コネクタ 498"/>
        <xdr:cNvCxnSpPr/>
      </xdr:nvCxnSpPr>
      <xdr:spPr>
        <a:xfrm flipV="1">
          <a:off x="15481300" y="1001268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156227</xdr:rowOff>
    </xdr:from>
    <xdr:ext cx="405111" cy="259045"/>
    <xdr:sp macro="" textlink="">
      <xdr:nvSpPr>
        <xdr:cNvPr id="500" name="n_1aveValue【学校施設】&#10;有形固定資産減価償却率"/>
        <xdr:cNvSpPr txBox="1"/>
      </xdr:nvSpPr>
      <xdr:spPr>
        <a:xfrm>
          <a:off x="15266043"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44467</xdr:rowOff>
    </xdr:from>
    <xdr:ext cx="405111" cy="259045"/>
    <xdr:sp macro="" textlink="">
      <xdr:nvSpPr>
        <xdr:cNvPr id="501" name="n_1mainValue【学校施設】&#10;有形固定資産減価償却率"/>
        <xdr:cNvSpPr txBox="1"/>
      </xdr:nvSpPr>
      <xdr:spPr>
        <a:xfrm>
          <a:off x="15266043"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502" name="正方形/長方形 50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503" name="正方形/長方形 50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504" name="正方形/長方形 50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05" name="正方形/長方形 50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06" name="正方形/長方形 50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7" name="正方形/長方形 50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8" name="正方形/長方形 50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09" name="正方形/長方形 50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10" name="テキスト ボックス 50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11" name="直線コネクタ 51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512" name="テキスト ボックス 51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513" name="直線コネクタ 51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514" name="テキスト ボックス 51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515" name="直線コネクタ 51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516" name="テキスト ボックス 51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517" name="直線コネクタ 51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518" name="テキスト ボックス 51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519" name="直線コネクタ 51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520" name="テキスト ボックス 51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521" name="直線コネクタ 52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522" name="テキスト ボックス 52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523" name="直線コネクタ 52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524" name="テキスト ボックス 52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25" name="直線コネクタ 52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26" name="テキスト ボックス 52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2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65315</xdr:rowOff>
    </xdr:from>
    <xdr:to>
      <xdr:col>32</xdr:col>
      <xdr:colOff>186689</xdr:colOff>
      <xdr:row>64</xdr:row>
      <xdr:rowOff>18506</xdr:rowOff>
    </xdr:to>
    <xdr:cxnSp macro="">
      <xdr:nvCxnSpPr>
        <xdr:cNvPr id="528" name="直線コネクタ 527"/>
        <xdr:cNvCxnSpPr/>
      </xdr:nvCxnSpPr>
      <xdr:spPr>
        <a:xfrm flipV="1">
          <a:off x="22160864" y="9666515"/>
          <a:ext cx="0" cy="1324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22333</xdr:rowOff>
    </xdr:from>
    <xdr:ext cx="469744" cy="259045"/>
    <xdr:sp macro="" textlink="">
      <xdr:nvSpPr>
        <xdr:cNvPr id="529" name="【学校施設】&#10;一人当たり面積最小値テキスト"/>
        <xdr:cNvSpPr txBox="1"/>
      </xdr:nvSpPr>
      <xdr:spPr>
        <a:xfrm>
          <a:off x="22250400" y="1099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32</xdr:col>
      <xdr:colOff>98425</xdr:colOff>
      <xdr:row>64</xdr:row>
      <xdr:rowOff>18506</xdr:rowOff>
    </xdr:from>
    <xdr:to>
      <xdr:col>32</xdr:col>
      <xdr:colOff>276225</xdr:colOff>
      <xdr:row>64</xdr:row>
      <xdr:rowOff>18506</xdr:rowOff>
    </xdr:to>
    <xdr:cxnSp macro="">
      <xdr:nvCxnSpPr>
        <xdr:cNvPr id="530" name="直線コネクタ 529"/>
        <xdr:cNvCxnSpPr/>
      </xdr:nvCxnSpPr>
      <xdr:spPr>
        <a:xfrm>
          <a:off x="22072600" y="1099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11992</xdr:rowOff>
    </xdr:from>
    <xdr:ext cx="469744" cy="259045"/>
    <xdr:sp macro="" textlink="">
      <xdr:nvSpPr>
        <xdr:cNvPr id="531" name="【学校施設】&#10;一人当たり面積最大値テキスト"/>
        <xdr:cNvSpPr txBox="1"/>
      </xdr:nvSpPr>
      <xdr:spPr>
        <a:xfrm>
          <a:off x="222504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2.220</a:t>
          </a:r>
          <a:endParaRPr kumimoji="1" lang="ja-JP" altLang="en-US" sz="1000" b="1">
            <a:latin typeface="ＭＳ Ｐゴシック"/>
          </a:endParaRPr>
        </a:p>
      </xdr:txBody>
    </xdr:sp>
    <xdr:clientData/>
  </xdr:oneCellAnchor>
  <xdr:twoCellAnchor>
    <xdr:from>
      <xdr:col>32</xdr:col>
      <xdr:colOff>98425</xdr:colOff>
      <xdr:row>56</xdr:row>
      <xdr:rowOff>65315</xdr:rowOff>
    </xdr:from>
    <xdr:to>
      <xdr:col>32</xdr:col>
      <xdr:colOff>276225</xdr:colOff>
      <xdr:row>56</xdr:row>
      <xdr:rowOff>65315</xdr:rowOff>
    </xdr:to>
    <xdr:cxnSp macro="">
      <xdr:nvCxnSpPr>
        <xdr:cNvPr id="532" name="直線コネクタ 531"/>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78212</xdr:rowOff>
    </xdr:from>
    <xdr:ext cx="469744" cy="259045"/>
    <xdr:sp macro="" textlink="">
      <xdr:nvSpPr>
        <xdr:cNvPr id="533" name="【学校施設】&#10;一人当たり面積平均値テキスト"/>
        <xdr:cNvSpPr txBox="1"/>
      </xdr:nvSpPr>
      <xdr:spPr>
        <a:xfrm>
          <a:off x="22250400" y="10022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55335</xdr:rowOff>
    </xdr:from>
    <xdr:to>
      <xdr:col>32</xdr:col>
      <xdr:colOff>238125</xdr:colOff>
      <xdr:row>59</xdr:row>
      <xdr:rowOff>156935</xdr:rowOff>
    </xdr:to>
    <xdr:sp macro="" textlink="">
      <xdr:nvSpPr>
        <xdr:cNvPr id="534" name="フローチャート : 判断 533"/>
        <xdr:cNvSpPr/>
      </xdr:nvSpPr>
      <xdr:spPr>
        <a:xfrm>
          <a:off x="221107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7438</xdr:rowOff>
    </xdr:from>
    <xdr:to>
      <xdr:col>31</xdr:col>
      <xdr:colOff>85725</xdr:colOff>
      <xdr:row>59</xdr:row>
      <xdr:rowOff>109038</xdr:rowOff>
    </xdr:to>
    <xdr:sp macro="" textlink="">
      <xdr:nvSpPr>
        <xdr:cNvPr id="535" name="フローチャート : 判断 534"/>
        <xdr:cNvSpPr/>
      </xdr:nvSpPr>
      <xdr:spPr>
        <a:xfrm>
          <a:off x="21272500" y="1012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36" name="テキスト ボックス 53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37" name="テキスト ボックス 53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38" name="テキスト ボックス 53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39" name="テキスト ボックス 53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40" name="テキスト ボックス 53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84727</xdr:rowOff>
    </xdr:from>
    <xdr:to>
      <xdr:col>32</xdr:col>
      <xdr:colOff>238125</xdr:colOff>
      <xdr:row>60</xdr:row>
      <xdr:rowOff>14877</xdr:rowOff>
    </xdr:to>
    <xdr:sp macro="" textlink="">
      <xdr:nvSpPr>
        <xdr:cNvPr id="541" name="円/楕円 540"/>
        <xdr:cNvSpPr/>
      </xdr:nvSpPr>
      <xdr:spPr>
        <a:xfrm>
          <a:off x="221107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59</xdr:row>
      <xdr:rowOff>63154</xdr:rowOff>
    </xdr:from>
    <xdr:ext cx="469744" cy="259045"/>
    <xdr:sp macro="" textlink="">
      <xdr:nvSpPr>
        <xdr:cNvPr id="542" name="【学校施設】&#10;一人当たり面積該当値テキスト"/>
        <xdr:cNvSpPr txBox="1"/>
      </xdr:nvSpPr>
      <xdr:spPr>
        <a:xfrm>
          <a:off x="22250400" y="1017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1.683</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94524</xdr:rowOff>
    </xdr:from>
    <xdr:to>
      <xdr:col>31</xdr:col>
      <xdr:colOff>85725</xdr:colOff>
      <xdr:row>60</xdr:row>
      <xdr:rowOff>24674</xdr:rowOff>
    </xdr:to>
    <xdr:sp macro="" textlink="">
      <xdr:nvSpPr>
        <xdr:cNvPr id="543" name="円/楕円 542"/>
        <xdr:cNvSpPr/>
      </xdr:nvSpPr>
      <xdr:spPr>
        <a:xfrm>
          <a:off x="212725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59</xdr:row>
      <xdr:rowOff>135527</xdr:rowOff>
    </xdr:from>
    <xdr:to>
      <xdr:col>32</xdr:col>
      <xdr:colOff>187325</xdr:colOff>
      <xdr:row>59</xdr:row>
      <xdr:rowOff>145324</xdr:rowOff>
    </xdr:to>
    <xdr:cxnSp macro="">
      <xdr:nvCxnSpPr>
        <xdr:cNvPr id="544" name="直線コネクタ 543"/>
        <xdr:cNvCxnSpPr/>
      </xdr:nvCxnSpPr>
      <xdr:spPr>
        <a:xfrm flipV="1">
          <a:off x="21323300" y="1025107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57</xdr:row>
      <xdr:rowOff>125565</xdr:rowOff>
    </xdr:from>
    <xdr:ext cx="469744" cy="259045"/>
    <xdr:sp macro="" textlink="">
      <xdr:nvSpPr>
        <xdr:cNvPr id="545" name="n_1aveValue【学校施設】&#10;一人当たり面積"/>
        <xdr:cNvSpPr txBox="1"/>
      </xdr:nvSpPr>
      <xdr:spPr>
        <a:xfrm>
          <a:off x="21075727" y="9898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1.754</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15801</xdr:rowOff>
    </xdr:from>
    <xdr:ext cx="469744" cy="259045"/>
    <xdr:sp macro="" textlink="">
      <xdr:nvSpPr>
        <xdr:cNvPr id="546" name="n_1mainValue【学校施設】&#10;一人当たり面積"/>
        <xdr:cNvSpPr txBox="1"/>
      </xdr:nvSpPr>
      <xdr:spPr>
        <a:xfrm>
          <a:off x="21075727" y="103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47" name="正方形/長方形 54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48" name="正方形/長方形 54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49" name="正方形/長方形 54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50" name="正方形/長方形 54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51" name="正方形/長方形 55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52" name="正方形/長方形 55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53" name="正方形/長方形 55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54" name="正方形/長方形 55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55" name="テキスト ボックス 55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56" name="直線コネクタ 55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57" name="テキスト ボックス 556"/>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558" name="直線コネクタ 557"/>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559" name="テキスト ボックス 558"/>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560" name="直線コネクタ 559"/>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561" name="テキスト ボックス 560"/>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62" name="直線コネクタ 561"/>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563" name="テキスト ボックス 562"/>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64" name="直線コネクタ 563"/>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565" name="テキスト ボックス 564"/>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66" name="直線コネクタ 56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67" name="テキスト ボックス 56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6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86106</xdr:rowOff>
    </xdr:from>
    <xdr:to>
      <xdr:col>23</xdr:col>
      <xdr:colOff>516889</xdr:colOff>
      <xdr:row>86</xdr:row>
      <xdr:rowOff>124968</xdr:rowOff>
    </xdr:to>
    <xdr:cxnSp macro="">
      <xdr:nvCxnSpPr>
        <xdr:cNvPr id="569" name="直線コネクタ 568"/>
        <xdr:cNvCxnSpPr/>
      </xdr:nvCxnSpPr>
      <xdr:spPr>
        <a:xfrm flipV="1">
          <a:off x="16318864" y="13287756"/>
          <a:ext cx="0" cy="158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128795</xdr:rowOff>
    </xdr:from>
    <xdr:ext cx="405111" cy="259045"/>
    <xdr:sp macro="" textlink="">
      <xdr:nvSpPr>
        <xdr:cNvPr id="570" name="【児童館】&#10;有形固定資産減価償却率最小値テキスト"/>
        <xdr:cNvSpPr txBox="1"/>
      </xdr:nvSpPr>
      <xdr:spPr>
        <a:xfrm>
          <a:off x="16408400" y="14873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58.1</a:t>
          </a:r>
          <a:endParaRPr kumimoji="1" lang="ja-JP" altLang="en-US" sz="1000" b="1">
            <a:latin typeface="ＭＳ Ｐゴシック"/>
          </a:endParaRPr>
        </a:p>
      </xdr:txBody>
    </xdr:sp>
    <xdr:clientData/>
  </xdr:oneCellAnchor>
  <xdr:twoCellAnchor>
    <xdr:from>
      <xdr:col>23</xdr:col>
      <xdr:colOff>428625</xdr:colOff>
      <xdr:row>86</xdr:row>
      <xdr:rowOff>124968</xdr:rowOff>
    </xdr:from>
    <xdr:to>
      <xdr:col>23</xdr:col>
      <xdr:colOff>606425</xdr:colOff>
      <xdr:row>86</xdr:row>
      <xdr:rowOff>124968</xdr:rowOff>
    </xdr:to>
    <xdr:cxnSp macro="">
      <xdr:nvCxnSpPr>
        <xdr:cNvPr id="571" name="直線コネクタ 570"/>
        <xdr:cNvCxnSpPr/>
      </xdr:nvCxnSpPr>
      <xdr:spPr>
        <a:xfrm>
          <a:off x="16230600" y="1486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32783</xdr:rowOff>
    </xdr:from>
    <xdr:ext cx="405111" cy="259045"/>
    <xdr:sp macro="" textlink="">
      <xdr:nvSpPr>
        <xdr:cNvPr id="572" name="【児童館】&#10;有形固定資産減価償却率最大値テキスト"/>
        <xdr:cNvSpPr txBox="1"/>
      </xdr:nvSpPr>
      <xdr:spPr>
        <a:xfrm>
          <a:off x="16408400" y="1306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23</xdr:col>
      <xdr:colOff>428625</xdr:colOff>
      <xdr:row>77</xdr:row>
      <xdr:rowOff>86106</xdr:rowOff>
    </xdr:from>
    <xdr:to>
      <xdr:col>23</xdr:col>
      <xdr:colOff>606425</xdr:colOff>
      <xdr:row>77</xdr:row>
      <xdr:rowOff>86106</xdr:rowOff>
    </xdr:to>
    <xdr:cxnSp macro="">
      <xdr:nvCxnSpPr>
        <xdr:cNvPr id="573" name="直線コネクタ 572"/>
        <xdr:cNvCxnSpPr/>
      </xdr:nvCxnSpPr>
      <xdr:spPr>
        <a:xfrm>
          <a:off x="16230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84</xdr:row>
      <xdr:rowOff>112031</xdr:rowOff>
    </xdr:from>
    <xdr:ext cx="405111" cy="259045"/>
    <xdr:sp macro="" textlink="">
      <xdr:nvSpPr>
        <xdr:cNvPr id="574" name="【児童館】&#10;有形固定資産減価償却率平均値テキスト"/>
        <xdr:cNvSpPr txBox="1"/>
      </xdr:nvSpPr>
      <xdr:spPr>
        <a:xfrm>
          <a:off x="16408400" y="145138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23</xdr:col>
      <xdr:colOff>466725</xdr:colOff>
      <xdr:row>84</xdr:row>
      <xdr:rowOff>133604</xdr:rowOff>
    </xdr:from>
    <xdr:to>
      <xdr:col>23</xdr:col>
      <xdr:colOff>568325</xdr:colOff>
      <xdr:row>85</xdr:row>
      <xdr:rowOff>63754</xdr:rowOff>
    </xdr:to>
    <xdr:sp macro="" textlink="">
      <xdr:nvSpPr>
        <xdr:cNvPr id="575" name="フローチャート : 判断 574"/>
        <xdr:cNvSpPr/>
      </xdr:nvSpPr>
      <xdr:spPr>
        <a:xfrm>
          <a:off x="16268700" y="1453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85</xdr:row>
      <xdr:rowOff>126746</xdr:rowOff>
    </xdr:from>
    <xdr:to>
      <xdr:col>22</xdr:col>
      <xdr:colOff>415925</xdr:colOff>
      <xdr:row>86</xdr:row>
      <xdr:rowOff>56896</xdr:rowOff>
    </xdr:to>
    <xdr:sp macro="" textlink="">
      <xdr:nvSpPr>
        <xdr:cNvPr id="576" name="フローチャート : 判断 575"/>
        <xdr:cNvSpPr/>
      </xdr:nvSpPr>
      <xdr:spPr>
        <a:xfrm>
          <a:off x="15430500" y="1469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77" name="テキスト ボックス 57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78" name="テキスト ボックス 57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79" name="テキスト ボックス 57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80" name="テキスト ボックス 57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81" name="テキスト ボックス 58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83</xdr:row>
      <xdr:rowOff>26163</xdr:rowOff>
    </xdr:from>
    <xdr:to>
      <xdr:col>23</xdr:col>
      <xdr:colOff>568325</xdr:colOff>
      <xdr:row>83</xdr:row>
      <xdr:rowOff>127763</xdr:rowOff>
    </xdr:to>
    <xdr:sp macro="" textlink="">
      <xdr:nvSpPr>
        <xdr:cNvPr id="582" name="円/楕円 581"/>
        <xdr:cNvSpPr/>
      </xdr:nvSpPr>
      <xdr:spPr>
        <a:xfrm>
          <a:off x="16268700" y="142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82</xdr:row>
      <xdr:rowOff>49040</xdr:rowOff>
    </xdr:from>
    <xdr:ext cx="405111" cy="259045"/>
    <xdr:sp macro="" textlink="">
      <xdr:nvSpPr>
        <xdr:cNvPr id="583" name="【児童館】&#10;有形固定資産減価償却率該当値テキスト"/>
        <xdr:cNvSpPr txBox="1"/>
      </xdr:nvSpPr>
      <xdr:spPr>
        <a:xfrm>
          <a:off x="16408400" y="14107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22</xdr:col>
      <xdr:colOff>314325</xdr:colOff>
      <xdr:row>83</xdr:row>
      <xdr:rowOff>126746</xdr:rowOff>
    </xdr:from>
    <xdr:to>
      <xdr:col>22</xdr:col>
      <xdr:colOff>415925</xdr:colOff>
      <xdr:row>84</xdr:row>
      <xdr:rowOff>56896</xdr:rowOff>
    </xdr:to>
    <xdr:sp macro="" textlink="">
      <xdr:nvSpPr>
        <xdr:cNvPr id="584" name="円/楕円 583"/>
        <xdr:cNvSpPr/>
      </xdr:nvSpPr>
      <xdr:spPr>
        <a:xfrm>
          <a:off x="154305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83</xdr:row>
      <xdr:rowOff>76963</xdr:rowOff>
    </xdr:from>
    <xdr:to>
      <xdr:col>23</xdr:col>
      <xdr:colOff>517525</xdr:colOff>
      <xdr:row>84</xdr:row>
      <xdr:rowOff>6096</xdr:rowOff>
    </xdr:to>
    <xdr:cxnSp macro="">
      <xdr:nvCxnSpPr>
        <xdr:cNvPr id="585" name="直線コネクタ 584"/>
        <xdr:cNvCxnSpPr/>
      </xdr:nvCxnSpPr>
      <xdr:spPr>
        <a:xfrm flipV="1">
          <a:off x="15481300" y="14307313"/>
          <a:ext cx="8382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86</xdr:row>
      <xdr:rowOff>48023</xdr:rowOff>
    </xdr:from>
    <xdr:ext cx="405111" cy="259045"/>
    <xdr:sp macro="" textlink="">
      <xdr:nvSpPr>
        <xdr:cNvPr id="586" name="n_1aveValue【児童館】&#10;有形固定資産減価償却率"/>
        <xdr:cNvSpPr txBox="1"/>
      </xdr:nvSpPr>
      <xdr:spPr>
        <a:xfrm>
          <a:off x="15266043" y="14792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oneCellAnchor>
    <xdr:from>
      <xdr:col>22</xdr:col>
      <xdr:colOff>149868</xdr:colOff>
      <xdr:row>82</xdr:row>
      <xdr:rowOff>73423</xdr:rowOff>
    </xdr:from>
    <xdr:ext cx="405111" cy="259045"/>
    <xdr:sp macro="" textlink="">
      <xdr:nvSpPr>
        <xdr:cNvPr id="587" name="n_1mainValue【児童館】&#10;有形固定資産減価償却率"/>
        <xdr:cNvSpPr txBox="1"/>
      </xdr:nvSpPr>
      <xdr:spPr>
        <a:xfrm>
          <a:off x="15266043" y="14132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88" name="正方形/長方形 5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89" name="正方形/長方形 5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90" name="正方形/長方形 5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91" name="正方形/長方形 5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92" name="正方形/長方形 5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93" name="正方形/長方形 5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94" name="正方形/長方形 5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95" name="正方形/長方形 5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96" name="テキスト ボックス 5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97" name="直線コネクタ 5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98" name="直線コネクタ 59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99" name="テキスト ボックス 59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600" name="直線コネクタ 59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601" name="テキスト ボックス 60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602" name="直線コネクタ 60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603" name="テキスト ボックス 60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604" name="直線コネクタ 60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605" name="テキスト ボックス 60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06" name="直線コネクタ 6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07" name="テキスト ボックス 6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0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85</xdr:row>
      <xdr:rowOff>118111</xdr:rowOff>
    </xdr:to>
    <xdr:cxnSp macro="">
      <xdr:nvCxnSpPr>
        <xdr:cNvPr id="609" name="直線コネクタ 608"/>
        <xdr:cNvCxnSpPr/>
      </xdr:nvCxnSpPr>
      <xdr:spPr>
        <a:xfrm flipV="1">
          <a:off x="22160864" y="134112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121938</xdr:rowOff>
    </xdr:from>
    <xdr:ext cx="469744" cy="259045"/>
    <xdr:sp macro="" textlink="">
      <xdr:nvSpPr>
        <xdr:cNvPr id="610" name="【児童館】&#10;一人当たり面積最小値テキスト"/>
        <xdr:cNvSpPr txBox="1"/>
      </xdr:nvSpPr>
      <xdr:spPr>
        <a:xfrm>
          <a:off x="222504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85</xdr:row>
      <xdr:rowOff>118111</xdr:rowOff>
    </xdr:from>
    <xdr:to>
      <xdr:col>32</xdr:col>
      <xdr:colOff>276225</xdr:colOff>
      <xdr:row>85</xdr:row>
      <xdr:rowOff>118111</xdr:rowOff>
    </xdr:to>
    <xdr:cxnSp macro="">
      <xdr:nvCxnSpPr>
        <xdr:cNvPr id="611" name="直線コネクタ 610"/>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612" name="【児童館】&#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613" name="直線コネクタ 612"/>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158766</xdr:rowOff>
    </xdr:from>
    <xdr:ext cx="469744" cy="259045"/>
    <xdr:sp macro="" textlink="">
      <xdr:nvSpPr>
        <xdr:cNvPr id="614" name="【児童館】&#10;一人当たり面積平均値テキスト"/>
        <xdr:cNvSpPr txBox="1"/>
      </xdr:nvSpPr>
      <xdr:spPr>
        <a:xfrm>
          <a:off x="22250400" y="138747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0.031</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135889</xdr:rowOff>
    </xdr:from>
    <xdr:to>
      <xdr:col>32</xdr:col>
      <xdr:colOff>238125</xdr:colOff>
      <xdr:row>82</xdr:row>
      <xdr:rowOff>66039</xdr:rowOff>
    </xdr:to>
    <xdr:sp macro="" textlink="">
      <xdr:nvSpPr>
        <xdr:cNvPr id="615" name="フローチャート : 判断 614"/>
        <xdr:cNvSpPr/>
      </xdr:nvSpPr>
      <xdr:spPr>
        <a:xfrm>
          <a:off x="221107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147320</xdr:rowOff>
    </xdr:from>
    <xdr:to>
      <xdr:col>31</xdr:col>
      <xdr:colOff>85725</xdr:colOff>
      <xdr:row>83</xdr:row>
      <xdr:rowOff>77470</xdr:rowOff>
    </xdr:to>
    <xdr:sp macro="" textlink="">
      <xdr:nvSpPr>
        <xdr:cNvPr id="616" name="フローチャート : 判断 615"/>
        <xdr:cNvSpPr/>
      </xdr:nvSpPr>
      <xdr:spPr>
        <a:xfrm>
          <a:off x="2127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17" name="テキスト ボックス 6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18" name="テキスト ボックス 6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19" name="テキスト ボックス 6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20" name="テキスト ボックス 6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21" name="テキスト ボックス 6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85</xdr:row>
      <xdr:rowOff>67311</xdr:rowOff>
    </xdr:from>
    <xdr:to>
      <xdr:col>32</xdr:col>
      <xdr:colOff>238125</xdr:colOff>
      <xdr:row>85</xdr:row>
      <xdr:rowOff>168911</xdr:rowOff>
    </xdr:to>
    <xdr:sp macro="" textlink="">
      <xdr:nvSpPr>
        <xdr:cNvPr id="622" name="円/楕円 621"/>
        <xdr:cNvSpPr/>
      </xdr:nvSpPr>
      <xdr:spPr>
        <a:xfrm>
          <a:off x="22110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153688</xdr:rowOff>
    </xdr:from>
    <xdr:ext cx="469744" cy="259045"/>
    <xdr:sp macro="" textlink="">
      <xdr:nvSpPr>
        <xdr:cNvPr id="623" name="【児童館】&#10;一人当たり面積該当値テキスト"/>
        <xdr:cNvSpPr txBox="1"/>
      </xdr:nvSpPr>
      <xdr:spPr>
        <a:xfrm>
          <a:off x="22250400" y="1455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0.004</a:t>
          </a:r>
          <a:endParaRPr kumimoji="1" lang="ja-JP" altLang="en-US" sz="1000" b="1">
            <a:solidFill>
              <a:srgbClr val="FF0000"/>
            </a:solidFill>
            <a:latin typeface="ＭＳ Ｐゴシック"/>
          </a:endParaRPr>
        </a:p>
      </xdr:txBody>
    </xdr:sp>
    <xdr:clientData/>
  </xdr:oneCellAnchor>
  <xdr:twoCellAnchor>
    <xdr:from>
      <xdr:col>30</xdr:col>
      <xdr:colOff>669925</xdr:colOff>
      <xdr:row>85</xdr:row>
      <xdr:rowOff>67311</xdr:rowOff>
    </xdr:from>
    <xdr:to>
      <xdr:col>31</xdr:col>
      <xdr:colOff>85725</xdr:colOff>
      <xdr:row>85</xdr:row>
      <xdr:rowOff>168911</xdr:rowOff>
    </xdr:to>
    <xdr:sp macro="" textlink="">
      <xdr:nvSpPr>
        <xdr:cNvPr id="624" name="円/楕円 623"/>
        <xdr:cNvSpPr/>
      </xdr:nvSpPr>
      <xdr:spPr>
        <a:xfrm>
          <a:off x="21272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85</xdr:row>
      <xdr:rowOff>118111</xdr:rowOff>
    </xdr:from>
    <xdr:to>
      <xdr:col>32</xdr:col>
      <xdr:colOff>187325</xdr:colOff>
      <xdr:row>85</xdr:row>
      <xdr:rowOff>118111</xdr:rowOff>
    </xdr:to>
    <xdr:cxnSp macro="">
      <xdr:nvCxnSpPr>
        <xdr:cNvPr id="625" name="直線コネクタ 624"/>
        <xdr:cNvCxnSpPr/>
      </xdr:nvCxnSpPr>
      <xdr:spPr>
        <a:xfrm>
          <a:off x="21323300" y="14691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93997</xdr:rowOff>
    </xdr:from>
    <xdr:ext cx="469744" cy="259045"/>
    <xdr:sp macro="" textlink="">
      <xdr:nvSpPr>
        <xdr:cNvPr id="626" name="n_1aveValue【児童館】&#10;一人当たり面積"/>
        <xdr:cNvSpPr txBox="1"/>
      </xdr:nvSpPr>
      <xdr:spPr>
        <a:xfrm>
          <a:off x="210757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160038</xdr:rowOff>
    </xdr:from>
    <xdr:ext cx="469744" cy="259045"/>
    <xdr:sp macro="" textlink="">
      <xdr:nvSpPr>
        <xdr:cNvPr id="627" name="n_1mainValue【児童館】&#10;一人当たり面積"/>
        <xdr:cNvSpPr txBox="1"/>
      </xdr:nvSpPr>
      <xdr:spPr>
        <a:xfrm>
          <a:off x="21075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28" name="正方形/長方形 6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29" name="正方形/長方形 6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30" name="正方形/長方形 6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31" name="正方形/長方形 6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32" name="正方形/長方形 6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33" name="正方形/長方形 6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34" name="正方形/長方形 6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35" name="正方形/長方形 6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36" name="テキスト ボックス 6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37" name="直線コネクタ 6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638" name="テキスト ボックス 63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639" name="直線コネクタ 63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640" name="テキスト ボックス 63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41" name="直線コネクタ 64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42" name="テキスト ボックス 64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43" name="直線コネクタ 64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44" name="テキスト ボックス 64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45" name="直線コネクタ 64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46" name="テキスト ボックス 64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47" name="直線コネクタ 64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48" name="テキスト ボックス 64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49" name="直線コネクタ 6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50" name="テキスト ボックス 64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5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146686</xdr:rowOff>
    </xdr:from>
    <xdr:to>
      <xdr:col>23</xdr:col>
      <xdr:colOff>516889</xdr:colOff>
      <xdr:row>107</xdr:row>
      <xdr:rowOff>87630</xdr:rowOff>
    </xdr:to>
    <xdr:cxnSp macro="">
      <xdr:nvCxnSpPr>
        <xdr:cNvPr id="652" name="直線コネクタ 651"/>
        <xdr:cNvCxnSpPr/>
      </xdr:nvCxnSpPr>
      <xdr:spPr>
        <a:xfrm flipV="1">
          <a:off x="16318864" y="17291686"/>
          <a:ext cx="0" cy="1141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91457</xdr:rowOff>
    </xdr:from>
    <xdr:ext cx="405111" cy="259045"/>
    <xdr:sp macro="" textlink="">
      <xdr:nvSpPr>
        <xdr:cNvPr id="653" name="【公民館】&#10;有形固定資産減価償却率最小値テキスト"/>
        <xdr:cNvSpPr txBox="1"/>
      </xdr:nvSpPr>
      <xdr:spPr>
        <a:xfrm>
          <a:off x="164084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107</xdr:row>
      <xdr:rowOff>87630</xdr:rowOff>
    </xdr:from>
    <xdr:to>
      <xdr:col>23</xdr:col>
      <xdr:colOff>606425</xdr:colOff>
      <xdr:row>107</xdr:row>
      <xdr:rowOff>87630</xdr:rowOff>
    </xdr:to>
    <xdr:cxnSp macro="">
      <xdr:nvCxnSpPr>
        <xdr:cNvPr id="654" name="直線コネクタ 653"/>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93363</xdr:rowOff>
    </xdr:from>
    <xdr:ext cx="405111" cy="259045"/>
    <xdr:sp macro="" textlink="">
      <xdr:nvSpPr>
        <xdr:cNvPr id="655" name="【公民館】&#10;有形固定資産減価償却率最大値テキスト"/>
        <xdr:cNvSpPr txBox="1"/>
      </xdr:nvSpPr>
      <xdr:spPr>
        <a:xfrm>
          <a:off x="164084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23</xdr:col>
      <xdr:colOff>428625</xdr:colOff>
      <xdr:row>100</xdr:row>
      <xdr:rowOff>146686</xdr:rowOff>
    </xdr:from>
    <xdr:to>
      <xdr:col>23</xdr:col>
      <xdr:colOff>606425</xdr:colOff>
      <xdr:row>100</xdr:row>
      <xdr:rowOff>146686</xdr:rowOff>
    </xdr:to>
    <xdr:cxnSp macro="">
      <xdr:nvCxnSpPr>
        <xdr:cNvPr id="656" name="直線コネクタ 655"/>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160038</xdr:rowOff>
    </xdr:from>
    <xdr:ext cx="405111" cy="259045"/>
    <xdr:sp macro="" textlink="">
      <xdr:nvSpPr>
        <xdr:cNvPr id="657" name="【公民館】&#10;有形固定資産減価償却率平均値テキスト"/>
        <xdr:cNvSpPr txBox="1"/>
      </xdr:nvSpPr>
      <xdr:spPr>
        <a:xfrm>
          <a:off x="16408400" y="17990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10161</xdr:rowOff>
    </xdr:from>
    <xdr:to>
      <xdr:col>23</xdr:col>
      <xdr:colOff>568325</xdr:colOff>
      <xdr:row>105</xdr:row>
      <xdr:rowOff>111761</xdr:rowOff>
    </xdr:to>
    <xdr:sp macro="" textlink="">
      <xdr:nvSpPr>
        <xdr:cNvPr id="658" name="フローチャート : 判断 657"/>
        <xdr:cNvSpPr/>
      </xdr:nvSpPr>
      <xdr:spPr>
        <a:xfrm>
          <a:off x="16268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42545</xdr:rowOff>
    </xdr:from>
    <xdr:to>
      <xdr:col>22</xdr:col>
      <xdr:colOff>415925</xdr:colOff>
      <xdr:row>104</xdr:row>
      <xdr:rowOff>144145</xdr:rowOff>
    </xdr:to>
    <xdr:sp macro="" textlink="">
      <xdr:nvSpPr>
        <xdr:cNvPr id="659" name="フローチャート : 判断 658"/>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60" name="テキスト ボックス 65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61" name="テキスト ボックス 66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62" name="テキスト ボックス 66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63" name="テキスト ボックス 66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64" name="テキスト ボックス 66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100</xdr:row>
      <xdr:rowOff>95886</xdr:rowOff>
    </xdr:from>
    <xdr:to>
      <xdr:col>23</xdr:col>
      <xdr:colOff>568325</xdr:colOff>
      <xdr:row>101</xdr:row>
      <xdr:rowOff>26036</xdr:rowOff>
    </xdr:to>
    <xdr:sp macro="" textlink="">
      <xdr:nvSpPr>
        <xdr:cNvPr id="665" name="円/楕円 664"/>
        <xdr:cNvSpPr/>
      </xdr:nvSpPr>
      <xdr:spPr>
        <a:xfrm>
          <a:off x="16268700" y="1724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48913</xdr:rowOff>
    </xdr:from>
    <xdr:ext cx="405111" cy="259045"/>
    <xdr:sp macro="" textlink="">
      <xdr:nvSpPr>
        <xdr:cNvPr id="666" name="【公民館】&#10;有形固定資産減価償却率該当値テキスト"/>
        <xdr:cNvSpPr txBox="1"/>
      </xdr:nvSpPr>
      <xdr:spPr>
        <a:xfrm>
          <a:off x="16408400" y="17193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22</xdr:col>
      <xdr:colOff>314325</xdr:colOff>
      <xdr:row>100</xdr:row>
      <xdr:rowOff>124461</xdr:rowOff>
    </xdr:from>
    <xdr:to>
      <xdr:col>22</xdr:col>
      <xdr:colOff>415925</xdr:colOff>
      <xdr:row>101</xdr:row>
      <xdr:rowOff>54611</xdr:rowOff>
    </xdr:to>
    <xdr:sp macro="" textlink="">
      <xdr:nvSpPr>
        <xdr:cNvPr id="667" name="円/楕円 666"/>
        <xdr:cNvSpPr/>
      </xdr:nvSpPr>
      <xdr:spPr>
        <a:xfrm>
          <a:off x="15430500" y="1726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100</xdr:row>
      <xdr:rowOff>146686</xdr:rowOff>
    </xdr:from>
    <xdr:to>
      <xdr:col>23</xdr:col>
      <xdr:colOff>517525</xdr:colOff>
      <xdr:row>101</xdr:row>
      <xdr:rowOff>3811</xdr:rowOff>
    </xdr:to>
    <xdr:cxnSp macro="">
      <xdr:nvCxnSpPr>
        <xdr:cNvPr id="668" name="直線コネクタ 667"/>
        <xdr:cNvCxnSpPr/>
      </xdr:nvCxnSpPr>
      <xdr:spPr>
        <a:xfrm flipV="1">
          <a:off x="15481300" y="17291686"/>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135272</xdr:rowOff>
    </xdr:from>
    <xdr:ext cx="405111" cy="259045"/>
    <xdr:sp macro="" textlink="">
      <xdr:nvSpPr>
        <xdr:cNvPr id="669" name="n_1aveValue【公民館】&#10;有形固定資産減価償却率"/>
        <xdr:cNvSpPr txBox="1"/>
      </xdr:nvSpPr>
      <xdr:spPr>
        <a:xfrm>
          <a:off x="15266043"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a:t>
          </a:r>
          <a:endParaRPr kumimoji="1" lang="ja-JP" altLang="en-US" sz="1000" b="1">
            <a:solidFill>
              <a:srgbClr val="000080"/>
            </a:solidFill>
            <a:latin typeface="ＭＳ Ｐゴシック"/>
          </a:endParaRPr>
        </a:p>
      </xdr:txBody>
    </xdr:sp>
    <xdr:clientData/>
  </xdr:oneCellAnchor>
  <xdr:oneCellAnchor>
    <xdr:from>
      <xdr:col>22</xdr:col>
      <xdr:colOff>149868</xdr:colOff>
      <xdr:row>99</xdr:row>
      <xdr:rowOff>71138</xdr:rowOff>
    </xdr:from>
    <xdr:ext cx="405111" cy="259045"/>
    <xdr:sp macro="" textlink="">
      <xdr:nvSpPr>
        <xdr:cNvPr id="670" name="n_1mainValue【公民館】&#10;有形固定資産減価償却率"/>
        <xdr:cNvSpPr txBox="1"/>
      </xdr:nvSpPr>
      <xdr:spPr>
        <a:xfrm>
          <a:off x="15266043" y="1704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71" name="正方形/長方形 67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72" name="正方形/長方形 67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73" name="正方形/長方形 67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74" name="正方形/長方形 67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75" name="正方形/長方形 67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76" name="正方形/長方形 67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77" name="正方形/長方形 67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78" name="正方形/長方形 67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79" name="テキスト ボックス 67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80" name="直線コネクタ 67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81" name="直線コネクタ 68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82" name="テキスト ボックス 68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83" name="直線コネクタ 68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84" name="テキスト ボックス 68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85" name="直線コネクタ 68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86" name="テキスト ボックス 68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87" name="直線コネクタ 68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88" name="テキスト ボックス 68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89" name="直線コネクタ 68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90" name="テキスト ボックス 68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91" name="直線コネクタ 6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92" name="テキスト ボックス 6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9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60961</xdr:rowOff>
    </xdr:from>
    <xdr:to>
      <xdr:col>32</xdr:col>
      <xdr:colOff>186689</xdr:colOff>
      <xdr:row>108</xdr:row>
      <xdr:rowOff>121920</xdr:rowOff>
    </xdr:to>
    <xdr:cxnSp macro="">
      <xdr:nvCxnSpPr>
        <xdr:cNvPr id="694" name="直線コネクタ 693"/>
        <xdr:cNvCxnSpPr/>
      </xdr:nvCxnSpPr>
      <xdr:spPr>
        <a:xfrm flipV="1">
          <a:off x="22160864" y="17377411"/>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125747</xdr:rowOff>
    </xdr:from>
    <xdr:ext cx="469744" cy="259045"/>
    <xdr:sp macro="" textlink="">
      <xdr:nvSpPr>
        <xdr:cNvPr id="695" name="【公民館】&#10;一人当たり面積最小値テキスト"/>
        <xdr:cNvSpPr txBox="1"/>
      </xdr:nvSpPr>
      <xdr:spPr>
        <a:xfrm>
          <a:off x="222504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108</xdr:row>
      <xdr:rowOff>121920</xdr:rowOff>
    </xdr:from>
    <xdr:to>
      <xdr:col>32</xdr:col>
      <xdr:colOff>276225</xdr:colOff>
      <xdr:row>108</xdr:row>
      <xdr:rowOff>121920</xdr:rowOff>
    </xdr:to>
    <xdr:cxnSp macro="">
      <xdr:nvCxnSpPr>
        <xdr:cNvPr id="696" name="直線コネクタ 695"/>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7638</xdr:rowOff>
    </xdr:from>
    <xdr:ext cx="469744" cy="259045"/>
    <xdr:sp macro="" textlink="">
      <xdr:nvSpPr>
        <xdr:cNvPr id="697" name="【公民館】&#10;一人当たり面積最大値テキスト"/>
        <xdr:cNvSpPr txBox="1"/>
      </xdr:nvSpPr>
      <xdr:spPr>
        <a:xfrm>
          <a:off x="222504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0.339</a:t>
          </a:r>
          <a:endParaRPr kumimoji="1" lang="ja-JP" altLang="en-US" sz="1000" b="1">
            <a:latin typeface="ＭＳ Ｐゴシック"/>
          </a:endParaRPr>
        </a:p>
      </xdr:txBody>
    </xdr:sp>
    <xdr:clientData/>
  </xdr:oneCellAnchor>
  <xdr:twoCellAnchor>
    <xdr:from>
      <xdr:col>32</xdr:col>
      <xdr:colOff>98425</xdr:colOff>
      <xdr:row>101</xdr:row>
      <xdr:rowOff>60961</xdr:rowOff>
    </xdr:from>
    <xdr:to>
      <xdr:col>32</xdr:col>
      <xdr:colOff>276225</xdr:colOff>
      <xdr:row>101</xdr:row>
      <xdr:rowOff>60961</xdr:rowOff>
    </xdr:to>
    <xdr:cxnSp macro="">
      <xdr:nvCxnSpPr>
        <xdr:cNvPr id="698" name="直線コネクタ 697"/>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17797</xdr:rowOff>
    </xdr:from>
    <xdr:ext cx="469744" cy="259045"/>
    <xdr:sp macro="" textlink="">
      <xdr:nvSpPr>
        <xdr:cNvPr id="699" name="【公民館】&#10;一人当たり面積平均値テキスト"/>
        <xdr:cNvSpPr txBox="1"/>
      </xdr:nvSpPr>
      <xdr:spPr>
        <a:xfrm>
          <a:off x="22250400" y="1802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166370</xdr:rowOff>
    </xdr:from>
    <xdr:to>
      <xdr:col>32</xdr:col>
      <xdr:colOff>238125</xdr:colOff>
      <xdr:row>106</xdr:row>
      <xdr:rowOff>96520</xdr:rowOff>
    </xdr:to>
    <xdr:sp macro="" textlink="">
      <xdr:nvSpPr>
        <xdr:cNvPr id="700" name="フローチャート : 判断 699"/>
        <xdr:cNvSpPr/>
      </xdr:nvSpPr>
      <xdr:spPr>
        <a:xfrm>
          <a:off x="221107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128270</xdr:rowOff>
    </xdr:from>
    <xdr:to>
      <xdr:col>31</xdr:col>
      <xdr:colOff>85725</xdr:colOff>
      <xdr:row>106</xdr:row>
      <xdr:rowOff>58420</xdr:rowOff>
    </xdr:to>
    <xdr:sp macro="" textlink="">
      <xdr:nvSpPr>
        <xdr:cNvPr id="701" name="フローチャート : 判断 700"/>
        <xdr:cNvSpPr/>
      </xdr:nvSpPr>
      <xdr:spPr>
        <a:xfrm>
          <a:off x="21272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702" name="テキスト ボックス 70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703" name="テキスト ボックス 70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704" name="テキスト ボックス 70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705" name="テキスト ボックス 70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706" name="テキスト ボックス 70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101600</xdr:rowOff>
    </xdr:from>
    <xdr:to>
      <xdr:col>32</xdr:col>
      <xdr:colOff>238125</xdr:colOff>
      <xdr:row>108</xdr:row>
      <xdr:rowOff>31750</xdr:rowOff>
    </xdr:to>
    <xdr:sp macro="" textlink="">
      <xdr:nvSpPr>
        <xdr:cNvPr id="707" name="円/楕円 706"/>
        <xdr:cNvSpPr/>
      </xdr:nvSpPr>
      <xdr:spPr>
        <a:xfrm>
          <a:off x="22110700" y="184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80027</xdr:rowOff>
    </xdr:from>
    <xdr:ext cx="469744" cy="259045"/>
    <xdr:sp macro="" textlink="">
      <xdr:nvSpPr>
        <xdr:cNvPr id="708" name="【公民館】&#10;一人当たり面積該当値テキスト"/>
        <xdr:cNvSpPr txBox="1"/>
      </xdr:nvSpPr>
      <xdr:spPr>
        <a:xfrm>
          <a:off x="22250400"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0.045</a:t>
          </a:r>
          <a:endParaRPr kumimoji="1" lang="ja-JP" altLang="en-US" sz="1000" b="1">
            <a:solidFill>
              <a:srgbClr val="FF0000"/>
            </a:solidFill>
            <a:latin typeface="ＭＳ Ｐゴシック"/>
          </a:endParaRPr>
        </a:p>
      </xdr:txBody>
    </xdr:sp>
    <xdr:clientData/>
  </xdr:oneCellAnchor>
  <xdr:twoCellAnchor>
    <xdr:from>
      <xdr:col>30</xdr:col>
      <xdr:colOff>669925</xdr:colOff>
      <xdr:row>107</xdr:row>
      <xdr:rowOff>101600</xdr:rowOff>
    </xdr:from>
    <xdr:to>
      <xdr:col>31</xdr:col>
      <xdr:colOff>85725</xdr:colOff>
      <xdr:row>108</xdr:row>
      <xdr:rowOff>31750</xdr:rowOff>
    </xdr:to>
    <xdr:sp macro="" textlink="">
      <xdr:nvSpPr>
        <xdr:cNvPr id="709" name="円/楕円 708"/>
        <xdr:cNvSpPr/>
      </xdr:nvSpPr>
      <xdr:spPr>
        <a:xfrm>
          <a:off x="21272500" y="184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107</xdr:row>
      <xdr:rowOff>152400</xdr:rowOff>
    </xdr:from>
    <xdr:to>
      <xdr:col>32</xdr:col>
      <xdr:colOff>187325</xdr:colOff>
      <xdr:row>107</xdr:row>
      <xdr:rowOff>152400</xdr:rowOff>
    </xdr:to>
    <xdr:cxnSp macro="">
      <xdr:nvCxnSpPr>
        <xdr:cNvPr id="710" name="直線コネクタ 709"/>
        <xdr:cNvCxnSpPr/>
      </xdr:nvCxnSpPr>
      <xdr:spPr>
        <a:xfrm>
          <a:off x="21323300" y="18497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74947</xdr:rowOff>
    </xdr:from>
    <xdr:ext cx="469744" cy="259045"/>
    <xdr:sp macro="" textlink="">
      <xdr:nvSpPr>
        <xdr:cNvPr id="711" name="n_1aveValue【公民館】&#10;一人当たり面積"/>
        <xdr:cNvSpPr txBox="1"/>
      </xdr:nvSpPr>
      <xdr:spPr>
        <a:xfrm>
          <a:off x="21075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0.128</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22877</xdr:rowOff>
    </xdr:from>
    <xdr:ext cx="469744" cy="259045"/>
    <xdr:sp macro="" textlink="">
      <xdr:nvSpPr>
        <xdr:cNvPr id="712" name="n_1mainValue【公民館】&#10;一人当たり面積"/>
        <xdr:cNvSpPr txBox="1"/>
      </xdr:nvSpPr>
      <xdr:spPr>
        <a:xfrm>
          <a:off x="21075727"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13" name="正方形/長方形 71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14" name="正方形/長方形 71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15" name="テキスト ボックス 71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・類似団体と比較して特に有形固定資産減価償却率が高くなっている施設は、橋りょう・トンネル、公営住宅、公民館であり、特に低くなっている施設は道路である。</a:t>
          </a:r>
          <a:endParaRPr lang="ja-JP" altLang="ja-JP" sz="1400">
            <a:effectLst/>
          </a:endParaRPr>
        </a:p>
        <a:p>
          <a:r>
            <a:rPr kumimoji="1" lang="ja-JP" altLang="ja-JP" sz="1400">
              <a:solidFill>
                <a:schemeClr val="dk1"/>
              </a:solidFill>
              <a:effectLst/>
              <a:latin typeface="+mn-lt"/>
              <a:ea typeface="+mn-ea"/>
              <a:cs typeface="+mn-cs"/>
            </a:rPr>
            <a:t>　橋りょう・トンネルについては有形固定資産減価償却率が</a:t>
          </a:r>
          <a:r>
            <a:rPr kumimoji="1" lang="en-US" altLang="ja-JP" sz="1400">
              <a:solidFill>
                <a:schemeClr val="dk1"/>
              </a:solidFill>
              <a:effectLst/>
              <a:latin typeface="+mn-lt"/>
              <a:ea typeface="+mn-ea"/>
              <a:cs typeface="+mn-cs"/>
            </a:rPr>
            <a:t>96.7</a:t>
          </a:r>
          <a:r>
            <a:rPr kumimoji="1" lang="ja-JP" altLang="ja-JP" sz="1400">
              <a:solidFill>
                <a:schemeClr val="dk1"/>
              </a:solidFill>
              <a:effectLst/>
              <a:latin typeface="+mn-lt"/>
              <a:ea typeface="+mn-ea"/>
              <a:cs typeface="+mn-cs"/>
            </a:rPr>
            <a:t>％となっている。これは当市の地理上、南北に縦断する</a:t>
          </a:r>
          <a:r>
            <a:rPr kumimoji="1" lang="en-US" altLang="ja-JP" sz="1400">
              <a:solidFill>
                <a:schemeClr val="dk1"/>
              </a:solidFill>
              <a:effectLst/>
              <a:latin typeface="+mn-lt"/>
              <a:ea typeface="+mn-ea"/>
              <a:cs typeface="+mn-cs"/>
            </a:rPr>
            <a:t>1</a:t>
          </a:r>
          <a:r>
            <a:rPr kumimoji="1" lang="ja-JP" altLang="ja-JP" sz="1400">
              <a:solidFill>
                <a:schemeClr val="dk1"/>
              </a:solidFill>
              <a:effectLst/>
              <a:latin typeface="+mn-lt"/>
              <a:ea typeface="+mn-ea"/>
              <a:cs typeface="+mn-cs"/>
            </a:rPr>
            <a:t>級河川をはじめ大小多くの河川が流れている関係で、以前から多くの橋りょうが存在しており、その数は</a:t>
          </a:r>
          <a:r>
            <a:rPr kumimoji="1" lang="en-US" altLang="ja-JP" sz="1400">
              <a:solidFill>
                <a:schemeClr val="dk1"/>
              </a:solidFill>
              <a:effectLst/>
              <a:latin typeface="+mn-lt"/>
              <a:ea typeface="+mn-ea"/>
              <a:cs typeface="+mn-cs"/>
            </a:rPr>
            <a:t>800</a:t>
          </a:r>
          <a:r>
            <a:rPr kumimoji="1" lang="ja-JP" altLang="ja-JP" sz="1400">
              <a:solidFill>
                <a:schemeClr val="dk1"/>
              </a:solidFill>
              <a:effectLst/>
              <a:latin typeface="+mn-lt"/>
              <a:ea typeface="+mn-ea"/>
              <a:cs typeface="+mn-cs"/>
            </a:rPr>
            <a:t>以上にのぼり県内でも上位である。現在は予防保全を職員でも行い経費の圧縮に努めながら老朽化対策に取り組んでいる。</a:t>
          </a:r>
          <a:endParaRPr lang="ja-JP" altLang="ja-JP" sz="1400">
            <a:effectLst/>
          </a:endParaRPr>
        </a:p>
        <a:p>
          <a:r>
            <a:rPr kumimoji="1" lang="ja-JP" altLang="ja-JP" sz="1400">
              <a:solidFill>
                <a:schemeClr val="dk1"/>
              </a:solidFill>
              <a:effectLst/>
              <a:latin typeface="+mn-lt"/>
              <a:ea typeface="+mn-ea"/>
              <a:cs typeface="+mn-cs"/>
            </a:rPr>
            <a:t>　公営住宅についても老朽化が進んでおり有形固定資産減価償却率は</a:t>
          </a:r>
          <a:r>
            <a:rPr kumimoji="1" lang="en-US" altLang="ja-JP" sz="1400">
              <a:solidFill>
                <a:schemeClr val="dk1"/>
              </a:solidFill>
              <a:effectLst/>
              <a:latin typeface="+mn-lt"/>
              <a:ea typeface="+mn-ea"/>
              <a:cs typeface="+mn-cs"/>
            </a:rPr>
            <a:t>80.2</a:t>
          </a:r>
          <a:r>
            <a:rPr kumimoji="1" lang="ja-JP" altLang="ja-JP" sz="1400">
              <a:solidFill>
                <a:schemeClr val="dk1"/>
              </a:solidFill>
              <a:effectLst/>
              <a:latin typeface="+mn-lt"/>
              <a:ea typeface="+mn-ea"/>
              <a:cs typeface="+mn-cs"/>
            </a:rPr>
            <a:t>％となっている。特に老朽化している大倉団地については、公共施設長期整備計画の中で平成</a:t>
          </a:r>
          <a:r>
            <a:rPr kumimoji="1" lang="en-US" altLang="ja-JP" sz="1400">
              <a:solidFill>
                <a:schemeClr val="dk1"/>
              </a:solidFill>
              <a:effectLst/>
              <a:latin typeface="+mn-lt"/>
              <a:ea typeface="+mn-ea"/>
              <a:cs typeface="+mn-cs"/>
            </a:rPr>
            <a:t>30</a:t>
          </a:r>
          <a:r>
            <a:rPr kumimoji="1" lang="ja-JP" altLang="ja-JP" sz="1400">
              <a:solidFill>
                <a:schemeClr val="dk1"/>
              </a:solidFill>
              <a:effectLst/>
              <a:latin typeface="+mn-lt"/>
              <a:ea typeface="+mn-ea"/>
              <a:cs typeface="+mn-cs"/>
            </a:rPr>
            <a:t>年度から平成</a:t>
          </a:r>
          <a:r>
            <a:rPr kumimoji="1" lang="en-US" altLang="ja-JP" sz="1400">
              <a:solidFill>
                <a:schemeClr val="dk1"/>
              </a:solidFill>
              <a:effectLst/>
              <a:latin typeface="+mn-lt"/>
              <a:ea typeface="+mn-ea"/>
              <a:cs typeface="+mn-cs"/>
            </a:rPr>
            <a:t>38</a:t>
          </a:r>
          <a:r>
            <a:rPr kumimoji="1" lang="ja-JP" altLang="ja-JP" sz="1400">
              <a:solidFill>
                <a:schemeClr val="dk1"/>
              </a:solidFill>
              <a:effectLst/>
              <a:latin typeface="+mn-lt"/>
              <a:ea typeface="+mn-ea"/>
              <a:cs typeface="+mn-cs"/>
            </a:rPr>
            <a:t>年度にかけて廃止する計画を掲げており、入居者には移転補償等で丁寧に説明、対応をしながら随時解体を進めていいくこととしている。大倉団地が廃止されることで、若干の保有面積および維持管理費用の減少を見込んでい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熊本県玉名市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67,605
67,035
152.60
34,774,004
33,075,764
1,159,517
18,092,478
31,123,569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15.6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42</xdr:row>
      <xdr:rowOff>112395</xdr:rowOff>
    </xdr:to>
    <xdr:cxnSp macro="">
      <xdr:nvCxnSpPr>
        <xdr:cNvPr id="57" name="直線コネクタ 56"/>
        <xdr:cNvCxnSpPr/>
      </xdr:nvCxnSpPr>
      <xdr:spPr>
        <a:xfrm flipV="1">
          <a:off x="4634865" y="571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116222</xdr:rowOff>
    </xdr:from>
    <xdr:ext cx="405111" cy="259045"/>
    <xdr:sp macro="" textlink="">
      <xdr:nvSpPr>
        <xdr:cNvPr id="58" name="【図書館】&#10;有形固定資産減価償却率最小値テキスト"/>
        <xdr:cNvSpPr txBox="1"/>
      </xdr:nvSpPr>
      <xdr:spPr>
        <a:xfrm>
          <a:off x="4724400" y="731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422275</xdr:colOff>
      <xdr:row>42</xdr:row>
      <xdr:rowOff>112395</xdr:rowOff>
    </xdr:from>
    <xdr:to>
      <xdr:col>6</xdr:col>
      <xdr:colOff>600075</xdr:colOff>
      <xdr:row>42</xdr:row>
      <xdr:rowOff>112395</xdr:rowOff>
    </xdr:to>
    <xdr:cxnSp macro="">
      <xdr:nvCxnSpPr>
        <xdr:cNvPr id="59" name="直線コネクタ 58"/>
        <xdr:cNvCxnSpPr/>
      </xdr:nvCxnSpPr>
      <xdr:spPr>
        <a:xfrm>
          <a:off x="4546600" y="731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69744" cy="259045"/>
    <xdr:sp macro="" textlink="">
      <xdr:nvSpPr>
        <xdr:cNvPr id="60" name="【図書館】&#10;有形固定資産減価償却率最大値テキスト"/>
        <xdr:cNvSpPr txBox="1"/>
      </xdr:nvSpPr>
      <xdr:spPr>
        <a:xfrm>
          <a:off x="4724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42562</xdr:rowOff>
    </xdr:from>
    <xdr:ext cx="405111" cy="259045"/>
    <xdr:sp macro="" textlink="">
      <xdr:nvSpPr>
        <xdr:cNvPr id="62" name="【図書館】&#10;有形固定資産減価償却率平均値テキスト"/>
        <xdr:cNvSpPr txBox="1"/>
      </xdr:nvSpPr>
      <xdr:spPr>
        <a:xfrm>
          <a:off x="4724400" y="6557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19685</xdr:rowOff>
    </xdr:from>
    <xdr:to>
      <xdr:col>6</xdr:col>
      <xdr:colOff>561975</xdr:colOff>
      <xdr:row>39</xdr:row>
      <xdr:rowOff>121285</xdr:rowOff>
    </xdr:to>
    <xdr:sp macro="" textlink="">
      <xdr:nvSpPr>
        <xdr:cNvPr id="63" name="フローチャート : 判断 62"/>
        <xdr:cNvSpPr/>
      </xdr:nvSpPr>
      <xdr:spPr>
        <a:xfrm>
          <a:off x="45847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61595</xdr:rowOff>
    </xdr:from>
    <xdr:to>
      <xdr:col>5</xdr:col>
      <xdr:colOff>409575</xdr:colOff>
      <xdr:row>39</xdr:row>
      <xdr:rowOff>163195</xdr:rowOff>
    </xdr:to>
    <xdr:sp macro="" textlink="">
      <xdr:nvSpPr>
        <xdr:cNvPr id="64" name="フローチャート : 判断 63"/>
        <xdr:cNvSpPr/>
      </xdr:nvSpPr>
      <xdr:spPr>
        <a:xfrm>
          <a:off x="37465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40</xdr:row>
      <xdr:rowOff>29210</xdr:rowOff>
    </xdr:from>
    <xdr:to>
      <xdr:col>6</xdr:col>
      <xdr:colOff>561975</xdr:colOff>
      <xdr:row>40</xdr:row>
      <xdr:rowOff>130810</xdr:rowOff>
    </xdr:to>
    <xdr:sp macro="" textlink="">
      <xdr:nvSpPr>
        <xdr:cNvPr id="70" name="円/楕円 69"/>
        <xdr:cNvSpPr/>
      </xdr:nvSpPr>
      <xdr:spPr>
        <a:xfrm>
          <a:off x="45847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40</xdr:row>
      <xdr:rowOff>7637</xdr:rowOff>
    </xdr:from>
    <xdr:ext cx="405111" cy="259045"/>
    <xdr:sp macro="" textlink="">
      <xdr:nvSpPr>
        <xdr:cNvPr id="71" name="【図書館】&#10;有形固定資産減価償却率該当値テキスト"/>
        <xdr:cNvSpPr txBox="1"/>
      </xdr:nvSpPr>
      <xdr:spPr>
        <a:xfrm>
          <a:off x="4724400" y="686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a:t>
          </a:r>
          <a:endParaRPr kumimoji="1" lang="ja-JP" altLang="en-US" sz="1000" b="1">
            <a:solidFill>
              <a:srgbClr val="FF0000"/>
            </a:solidFill>
            <a:latin typeface="ＭＳ Ｐゴシック"/>
          </a:endParaRPr>
        </a:p>
      </xdr:txBody>
    </xdr:sp>
    <xdr:clientData/>
  </xdr:oneCellAnchor>
  <xdr:twoCellAnchor>
    <xdr:from>
      <xdr:col>5</xdr:col>
      <xdr:colOff>307975</xdr:colOff>
      <xdr:row>40</xdr:row>
      <xdr:rowOff>63500</xdr:rowOff>
    </xdr:from>
    <xdr:to>
      <xdr:col>5</xdr:col>
      <xdr:colOff>409575</xdr:colOff>
      <xdr:row>40</xdr:row>
      <xdr:rowOff>165100</xdr:rowOff>
    </xdr:to>
    <xdr:sp macro="" textlink="">
      <xdr:nvSpPr>
        <xdr:cNvPr id="72" name="円/楕円 71"/>
        <xdr:cNvSpPr/>
      </xdr:nvSpPr>
      <xdr:spPr>
        <a:xfrm>
          <a:off x="3746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40</xdr:row>
      <xdr:rowOff>80010</xdr:rowOff>
    </xdr:from>
    <xdr:to>
      <xdr:col>6</xdr:col>
      <xdr:colOff>511175</xdr:colOff>
      <xdr:row>40</xdr:row>
      <xdr:rowOff>114300</xdr:rowOff>
    </xdr:to>
    <xdr:cxnSp macro="">
      <xdr:nvCxnSpPr>
        <xdr:cNvPr id="73" name="直線コネクタ 72"/>
        <xdr:cNvCxnSpPr/>
      </xdr:nvCxnSpPr>
      <xdr:spPr>
        <a:xfrm flipV="1">
          <a:off x="3797300" y="69380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8272</xdr:rowOff>
    </xdr:from>
    <xdr:ext cx="405111" cy="259045"/>
    <xdr:sp macro="" textlink="">
      <xdr:nvSpPr>
        <xdr:cNvPr id="74" name="n_1aveValue【図書館】&#10;有形固定資産減価償却率"/>
        <xdr:cNvSpPr txBox="1"/>
      </xdr:nvSpPr>
      <xdr:spPr>
        <a:xfrm>
          <a:off x="3582043" y="6523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156227</xdr:rowOff>
    </xdr:from>
    <xdr:ext cx="405111" cy="259045"/>
    <xdr:sp macro="" textlink="">
      <xdr:nvSpPr>
        <xdr:cNvPr id="75" name="n_1mainValue【図書館】&#10;有形固定資産減価償却率"/>
        <xdr:cNvSpPr txBox="1"/>
      </xdr:nvSpPr>
      <xdr:spPr>
        <a:xfrm>
          <a:off x="3582043"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6" name="直線コネクタ 8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7" name="テキスト ボックス 8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8" name="直線コネクタ 8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9" name="テキスト ボックス 8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0" name="直線コネクタ 8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91" name="テキスト ボックス 9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2" name="直線コネクタ 9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3" name="テキスト ボックス 9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19050</xdr:rowOff>
    </xdr:from>
    <xdr:to>
      <xdr:col>15</xdr:col>
      <xdr:colOff>180340</xdr:colOff>
      <xdr:row>40</xdr:row>
      <xdr:rowOff>99060</xdr:rowOff>
    </xdr:to>
    <xdr:cxnSp macro="">
      <xdr:nvCxnSpPr>
        <xdr:cNvPr id="97" name="直線コネクタ 96"/>
        <xdr:cNvCxnSpPr/>
      </xdr:nvCxnSpPr>
      <xdr:spPr>
        <a:xfrm flipV="1">
          <a:off x="10476865" y="56769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102887</xdr:rowOff>
    </xdr:from>
    <xdr:ext cx="469744" cy="259045"/>
    <xdr:sp macro="" textlink="">
      <xdr:nvSpPr>
        <xdr:cNvPr id="98" name="【図書館】&#10;一人当たり面積最小値テキスト"/>
        <xdr:cNvSpPr txBox="1"/>
      </xdr:nvSpPr>
      <xdr:spPr>
        <a:xfrm>
          <a:off x="105664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40</xdr:row>
      <xdr:rowOff>99060</xdr:rowOff>
    </xdr:from>
    <xdr:to>
      <xdr:col>15</xdr:col>
      <xdr:colOff>269875</xdr:colOff>
      <xdr:row>40</xdr:row>
      <xdr:rowOff>99060</xdr:rowOff>
    </xdr:to>
    <xdr:cxnSp macro="">
      <xdr:nvCxnSpPr>
        <xdr:cNvPr id="99" name="直線コネクタ 98"/>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137177</xdr:rowOff>
    </xdr:from>
    <xdr:ext cx="469744" cy="259045"/>
    <xdr:sp macro="" textlink="">
      <xdr:nvSpPr>
        <xdr:cNvPr id="100" name="【図書館】&#10;一人当たり面積最大値テキスト"/>
        <xdr:cNvSpPr txBox="1"/>
      </xdr:nvSpPr>
      <xdr:spPr>
        <a:xfrm>
          <a:off x="105664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33</xdr:row>
      <xdr:rowOff>19050</xdr:rowOff>
    </xdr:from>
    <xdr:to>
      <xdr:col>15</xdr:col>
      <xdr:colOff>269875</xdr:colOff>
      <xdr:row>33</xdr:row>
      <xdr:rowOff>19050</xdr:rowOff>
    </xdr:to>
    <xdr:cxnSp macro="">
      <xdr:nvCxnSpPr>
        <xdr:cNvPr id="101" name="直線コネクタ 100"/>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35</xdr:row>
      <xdr:rowOff>162577</xdr:rowOff>
    </xdr:from>
    <xdr:ext cx="469744" cy="259045"/>
    <xdr:sp macro="" textlink="">
      <xdr:nvSpPr>
        <xdr:cNvPr id="102" name="【図書館】&#10;一人当たり面積平均値テキスト"/>
        <xdr:cNvSpPr txBox="1"/>
      </xdr:nvSpPr>
      <xdr:spPr>
        <a:xfrm>
          <a:off x="10566400" y="6163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139700</xdr:rowOff>
    </xdr:from>
    <xdr:to>
      <xdr:col>15</xdr:col>
      <xdr:colOff>231775</xdr:colOff>
      <xdr:row>37</xdr:row>
      <xdr:rowOff>69850</xdr:rowOff>
    </xdr:to>
    <xdr:sp macro="" textlink="">
      <xdr:nvSpPr>
        <xdr:cNvPr id="103" name="フローチャート : 判断 102"/>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25400</xdr:rowOff>
    </xdr:from>
    <xdr:to>
      <xdr:col>14</xdr:col>
      <xdr:colOff>79375</xdr:colOff>
      <xdr:row>36</xdr:row>
      <xdr:rowOff>127000</xdr:rowOff>
    </xdr:to>
    <xdr:sp macro="" textlink="">
      <xdr:nvSpPr>
        <xdr:cNvPr id="104" name="フローチャート : 判断 103"/>
        <xdr:cNvSpPr/>
      </xdr:nvSpPr>
      <xdr:spPr>
        <a:xfrm>
          <a:off x="958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105410</xdr:rowOff>
    </xdr:from>
    <xdr:to>
      <xdr:col>15</xdr:col>
      <xdr:colOff>231775</xdr:colOff>
      <xdr:row>40</xdr:row>
      <xdr:rowOff>35560</xdr:rowOff>
    </xdr:to>
    <xdr:sp macro="" textlink="">
      <xdr:nvSpPr>
        <xdr:cNvPr id="110" name="円/楕円 109"/>
        <xdr:cNvSpPr/>
      </xdr:nvSpPr>
      <xdr:spPr>
        <a:xfrm>
          <a:off x="10426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20337</xdr:rowOff>
    </xdr:from>
    <xdr:ext cx="469744" cy="259045"/>
    <xdr:sp macro="" textlink="">
      <xdr:nvSpPr>
        <xdr:cNvPr id="111" name="【図書館】&#10;一人当たり面積該当値テキスト"/>
        <xdr:cNvSpPr txBox="1"/>
      </xdr:nvSpPr>
      <xdr:spPr>
        <a:xfrm>
          <a:off x="10566400" y="670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0.014</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105410</xdr:rowOff>
    </xdr:from>
    <xdr:to>
      <xdr:col>14</xdr:col>
      <xdr:colOff>79375</xdr:colOff>
      <xdr:row>40</xdr:row>
      <xdr:rowOff>35560</xdr:rowOff>
    </xdr:to>
    <xdr:sp macro="" textlink="">
      <xdr:nvSpPr>
        <xdr:cNvPr id="112" name="円/楕円 111"/>
        <xdr:cNvSpPr/>
      </xdr:nvSpPr>
      <xdr:spPr>
        <a:xfrm>
          <a:off x="9588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39</xdr:row>
      <xdr:rowOff>156210</xdr:rowOff>
    </xdr:from>
    <xdr:to>
      <xdr:col>15</xdr:col>
      <xdr:colOff>180975</xdr:colOff>
      <xdr:row>39</xdr:row>
      <xdr:rowOff>156210</xdr:rowOff>
    </xdr:to>
    <xdr:cxnSp macro="">
      <xdr:nvCxnSpPr>
        <xdr:cNvPr id="113" name="直線コネクタ 112"/>
        <xdr:cNvCxnSpPr/>
      </xdr:nvCxnSpPr>
      <xdr:spPr>
        <a:xfrm>
          <a:off x="9639300" y="6842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34</xdr:row>
      <xdr:rowOff>143527</xdr:rowOff>
    </xdr:from>
    <xdr:ext cx="469744" cy="259045"/>
    <xdr:sp macro="" textlink="">
      <xdr:nvSpPr>
        <xdr:cNvPr id="114" name="n_1aveValue【図書館】&#10;一人当たり面積"/>
        <xdr:cNvSpPr txBox="1"/>
      </xdr:nvSpPr>
      <xdr:spPr>
        <a:xfrm>
          <a:off x="93917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oneCellAnchor>
    <xdr:from>
      <xdr:col>13</xdr:col>
      <xdr:colOff>466802</xdr:colOff>
      <xdr:row>40</xdr:row>
      <xdr:rowOff>26687</xdr:rowOff>
    </xdr:from>
    <xdr:ext cx="469744" cy="259045"/>
    <xdr:sp macro="" textlink="">
      <xdr:nvSpPr>
        <xdr:cNvPr id="115" name="n_1mainValue【図書館】&#10;一人当たり面積"/>
        <xdr:cNvSpPr txBox="1"/>
      </xdr:nvSpPr>
      <xdr:spPr>
        <a:xfrm>
          <a:off x="93917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6" name="テキスト ボックス 12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7" name="直線コネクタ 12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8" name="テキスト ボックス 127"/>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9" name="直線コネクタ 12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0" name="テキスト ボックス 12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1" name="直線コネクタ 13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2" name="テキスト ボックス 13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3" name="直線コネクタ 13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4" name="テキスト ボックス 133"/>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66294</xdr:rowOff>
    </xdr:from>
    <xdr:to>
      <xdr:col>6</xdr:col>
      <xdr:colOff>510540</xdr:colOff>
      <xdr:row>62</xdr:row>
      <xdr:rowOff>82296</xdr:rowOff>
    </xdr:to>
    <xdr:cxnSp macro="">
      <xdr:nvCxnSpPr>
        <xdr:cNvPr id="138" name="直線コネクタ 137"/>
        <xdr:cNvCxnSpPr/>
      </xdr:nvCxnSpPr>
      <xdr:spPr>
        <a:xfrm flipV="1">
          <a:off x="4634865" y="9496044"/>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86123</xdr:rowOff>
    </xdr:from>
    <xdr:ext cx="405111" cy="259045"/>
    <xdr:sp macro="" textlink="">
      <xdr:nvSpPr>
        <xdr:cNvPr id="139" name="【体育館・プール】&#10;有形固定資産減価償却率最小値テキスト"/>
        <xdr:cNvSpPr txBox="1"/>
      </xdr:nvSpPr>
      <xdr:spPr>
        <a:xfrm>
          <a:off x="4724400" y="1071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422275</xdr:colOff>
      <xdr:row>62</xdr:row>
      <xdr:rowOff>82296</xdr:rowOff>
    </xdr:from>
    <xdr:to>
      <xdr:col>6</xdr:col>
      <xdr:colOff>600075</xdr:colOff>
      <xdr:row>62</xdr:row>
      <xdr:rowOff>82296</xdr:rowOff>
    </xdr:to>
    <xdr:cxnSp macro="">
      <xdr:nvCxnSpPr>
        <xdr:cNvPr id="140" name="直線コネクタ 139"/>
        <xdr:cNvCxnSpPr/>
      </xdr:nvCxnSpPr>
      <xdr:spPr>
        <a:xfrm>
          <a:off x="4546600" y="1071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12971</xdr:rowOff>
    </xdr:from>
    <xdr:ext cx="405111" cy="259045"/>
    <xdr:sp macro="" textlink="">
      <xdr:nvSpPr>
        <xdr:cNvPr id="141" name="【体育館・プール】&#10;有形固定資産減価償却率最大値テキスト"/>
        <xdr:cNvSpPr txBox="1"/>
      </xdr:nvSpPr>
      <xdr:spPr>
        <a:xfrm>
          <a:off x="4724400" y="927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55</xdr:row>
      <xdr:rowOff>66294</xdr:rowOff>
    </xdr:from>
    <xdr:to>
      <xdr:col>6</xdr:col>
      <xdr:colOff>600075</xdr:colOff>
      <xdr:row>55</xdr:row>
      <xdr:rowOff>66294</xdr:rowOff>
    </xdr:to>
    <xdr:cxnSp macro="">
      <xdr:nvCxnSpPr>
        <xdr:cNvPr id="142" name="直線コネクタ 141"/>
        <xdr:cNvCxnSpPr/>
      </xdr:nvCxnSpPr>
      <xdr:spPr>
        <a:xfrm>
          <a:off x="4546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72661</xdr:rowOff>
    </xdr:from>
    <xdr:ext cx="405111" cy="259045"/>
    <xdr:sp macro="" textlink="">
      <xdr:nvSpPr>
        <xdr:cNvPr id="143" name="【体育館・プール】&#10;有形固定資産減価償却率平均値テキスト"/>
        <xdr:cNvSpPr txBox="1"/>
      </xdr:nvSpPr>
      <xdr:spPr>
        <a:xfrm>
          <a:off x="4724400" y="10016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49784</xdr:rowOff>
    </xdr:from>
    <xdr:to>
      <xdr:col>6</xdr:col>
      <xdr:colOff>561975</xdr:colOff>
      <xdr:row>59</xdr:row>
      <xdr:rowOff>151384</xdr:rowOff>
    </xdr:to>
    <xdr:sp macro="" textlink="">
      <xdr:nvSpPr>
        <xdr:cNvPr id="144" name="フローチャート : 判断 143"/>
        <xdr:cNvSpPr/>
      </xdr:nvSpPr>
      <xdr:spPr>
        <a:xfrm>
          <a:off x="45847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127508</xdr:rowOff>
    </xdr:from>
    <xdr:to>
      <xdr:col>5</xdr:col>
      <xdr:colOff>409575</xdr:colOff>
      <xdr:row>59</xdr:row>
      <xdr:rowOff>57658</xdr:rowOff>
    </xdr:to>
    <xdr:sp macro="" textlink="">
      <xdr:nvSpPr>
        <xdr:cNvPr id="145" name="フローチャート : 判断 144"/>
        <xdr:cNvSpPr/>
      </xdr:nvSpPr>
      <xdr:spPr>
        <a:xfrm>
          <a:off x="3746500" y="1007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60</xdr:row>
      <xdr:rowOff>120650</xdr:rowOff>
    </xdr:from>
    <xdr:to>
      <xdr:col>6</xdr:col>
      <xdr:colOff>561975</xdr:colOff>
      <xdr:row>61</xdr:row>
      <xdr:rowOff>50800</xdr:rowOff>
    </xdr:to>
    <xdr:sp macro="" textlink="">
      <xdr:nvSpPr>
        <xdr:cNvPr id="151" name="円/楕円 150"/>
        <xdr:cNvSpPr/>
      </xdr:nvSpPr>
      <xdr:spPr>
        <a:xfrm>
          <a:off x="45847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60</xdr:row>
      <xdr:rowOff>99077</xdr:rowOff>
    </xdr:from>
    <xdr:ext cx="405111" cy="259045"/>
    <xdr:sp macro="" textlink="">
      <xdr:nvSpPr>
        <xdr:cNvPr id="152" name="【体育館・プール】&#10;有形固定資産減価償却率該当値テキスト"/>
        <xdr:cNvSpPr txBox="1"/>
      </xdr:nvSpPr>
      <xdr:spPr>
        <a:xfrm>
          <a:off x="4724400"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a:t>
          </a:r>
          <a:endParaRPr kumimoji="1" lang="ja-JP" altLang="en-US" sz="1000" b="1">
            <a:solidFill>
              <a:srgbClr val="FF0000"/>
            </a:solidFill>
            <a:latin typeface="ＭＳ Ｐゴシック"/>
          </a:endParaRPr>
        </a:p>
      </xdr:txBody>
    </xdr:sp>
    <xdr:clientData/>
  </xdr:oneCellAnchor>
  <xdr:twoCellAnchor>
    <xdr:from>
      <xdr:col>5</xdr:col>
      <xdr:colOff>307975</xdr:colOff>
      <xdr:row>61</xdr:row>
      <xdr:rowOff>1778</xdr:rowOff>
    </xdr:from>
    <xdr:to>
      <xdr:col>5</xdr:col>
      <xdr:colOff>409575</xdr:colOff>
      <xdr:row>61</xdr:row>
      <xdr:rowOff>103378</xdr:rowOff>
    </xdr:to>
    <xdr:sp macro="" textlink="">
      <xdr:nvSpPr>
        <xdr:cNvPr id="153" name="円/楕円 152"/>
        <xdr:cNvSpPr/>
      </xdr:nvSpPr>
      <xdr:spPr>
        <a:xfrm>
          <a:off x="3746500" y="104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61</xdr:row>
      <xdr:rowOff>0</xdr:rowOff>
    </xdr:from>
    <xdr:to>
      <xdr:col>6</xdr:col>
      <xdr:colOff>511175</xdr:colOff>
      <xdr:row>61</xdr:row>
      <xdr:rowOff>52578</xdr:rowOff>
    </xdr:to>
    <xdr:cxnSp macro="">
      <xdr:nvCxnSpPr>
        <xdr:cNvPr id="154" name="直線コネクタ 153"/>
        <xdr:cNvCxnSpPr/>
      </xdr:nvCxnSpPr>
      <xdr:spPr>
        <a:xfrm flipV="1">
          <a:off x="3797300" y="10458450"/>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57</xdr:row>
      <xdr:rowOff>74185</xdr:rowOff>
    </xdr:from>
    <xdr:ext cx="405111" cy="259045"/>
    <xdr:sp macro="" textlink="">
      <xdr:nvSpPr>
        <xdr:cNvPr id="155" name="n_1aveValue【体育館・プール】&#10;有形固定資産減価償却率"/>
        <xdr:cNvSpPr txBox="1"/>
      </xdr:nvSpPr>
      <xdr:spPr>
        <a:xfrm>
          <a:off x="3582043" y="984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5</xdr:col>
      <xdr:colOff>143518</xdr:colOff>
      <xdr:row>61</xdr:row>
      <xdr:rowOff>94505</xdr:rowOff>
    </xdr:from>
    <xdr:ext cx="405111" cy="259045"/>
    <xdr:sp macro="" textlink="">
      <xdr:nvSpPr>
        <xdr:cNvPr id="156" name="n_1mainValue【体育館・プール】&#10;有形固定資産減価償却率"/>
        <xdr:cNvSpPr txBox="1"/>
      </xdr:nvSpPr>
      <xdr:spPr>
        <a:xfrm>
          <a:off x="3582043"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7" name="直線コネクタ 16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8" name="テキスト ボックス 16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9" name="直線コネクタ 16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70" name="テキスト ボックス 16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1" name="直線コネクタ 17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72" name="テキスト ボックス 17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3" name="直線コネクタ 17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4" name="テキスト ボックス 17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6" name="テキスト ボックス 17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34290</xdr:rowOff>
    </xdr:from>
    <xdr:to>
      <xdr:col>15</xdr:col>
      <xdr:colOff>180340</xdr:colOff>
      <xdr:row>62</xdr:row>
      <xdr:rowOff>68580</xdr:rowOff>
    </xdr:to>
    <xdr:cxnSp macro="">
      <xdr:nvCxnSpPr>
        <xdr:cNvPr id="178" name="直線コネクタ 177"/>
        <xdr:cNvCxnSpPr/>
      </xdr:nvCxnSpPr>
      <xdr:spPr>
        <a:xfrm flipV="1">
          <a:off x="10476865" y="94640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72407</xdr:rowOff>
    </xdr:from>
    <xdr:ext cx="469744" cy="259045"/>
    <xdr:sp macro="" textlink="">
      <xdr:nvSpPr>
        <xdr:cNvPr id="179" name="【体育館・プール】&#10;一人当たり面積最小値テキスト"/>
        <xdr:cNvSpPr txBox="1"/>
      </xdr:nvSpPr>
      <xdr:spPr>
        <a:xfrm>
          <a:off x="10566400"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15</xdr:col>
      <xdr:colOff>92075</xdr:colOff>
      <xdr:row>62</xdr:row>
      <xdr:rowOff>68580</xdr:rowOff>
    </xdr:from>
    <xdr:to>
      <xdr:col>15</xdr:col>
      <xdr:colOff>269875</xdr:colOff>
      <xdr:row>62</xdr:row>
      <xdr:rowOff>68580</xdr:rowOff>
    </xdr:to>
    <xdr:cxnSp macro="">
      <xdr:nvCxnSpPr>
        <xdr:cNvPr id="180" name="直線コネクタ 179"/>
        <xdr:cNvCxnSpPr/>
      </xdr:nvCxnSpPr>
      <xdr:spPr>
        <a:xfrm>
          <a:off x="10388600" y="106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152417</xdr:rowOff>
    </xdr:from>
    <xdr:ext cx="469744" cy="259045"/>
    <xdr:sp macro="" textlink="">
      <xdr:nvSpPr>
        <xdr:cNvPr id="181" name="【体育館・プール】&#10;一人当たり面積最大値テキスト"/>
        <xdr:cNvSpPr txBox="1"/>
      </xdr:nvSpPr>
      <xdr:spPr>
        <a:xfrm>
          <a:off x="105664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15</xdr:col>
      <xdr:colOff>92075</xdr:colOff>
      <xdr:row>55</xdr:row>
      <xdr:rowOff>34290</xdr:rowOff>
    </xdr:from>
    <xdr:to>
      <xdr:col>15</xdr:col>
      <xdr:colOff>269875</xdr:colOff>
      <xdr:row>55</xdr:row>
      <xdr:rowOff>34290</xdr:rowOff>
    </xdr:to>
    <xdr:cxnSp macro="">
      <xdr:nvCxnSpPr>
        <xdr:cNvPr id="182" name="直線コネクタ 181"/>
        <xdr:cNvCxnSpPr/>
      </xdr:nvCxnSpPr>
      <xdr:spPr>
        <a:xfrm>
          <a:off x="10388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124223</xdr:rowOff>
    </xdr:from>
    <xdr:ext cx="469744" cy="259045"/>
    <xdr:sp macro="" textlink="">
      <xdr:nvSpPr>
        <xdr:cNvPr id="183" name="【体育館・プール】&#10;一人当たり面積平均値テキスト"/>
        <xdr:cNvSpPr txBox="1"/>
      </xdr:nvSpPr>
      <xdr:spPr>
        <a:xfrm>
          <a:off x="10566400" y="100683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145796</xdr:rowOff>
    </xdr:from>
    <xdr:to>
      <xdr:col>15</xdr:col>
      <xdr:colOff>231775</xdr:colOff>
      <xdr:row>59</xdr:row>
      <xdr:rowOff>75946</xdr:rowOff>
    </xdr:to>
    <xdr:sp macro="" textlink="">
      <xdr:nvSpPr>
        <xdr:cNvPr id="184" name="フローチャート : 判断 183"/>
        <xdr:cNvSpPr/>
      </xdr:nvSpPr>
      <xdr:spPr>
        <a:xfrm>
          <a:off x="104267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104648</xdr:rowOff>
    </xdr:from>
    <xdr:to>
      <xdr:col>14</xdr:col>
      <xdr:colOff>79375</xdr:colOff>
      <xdr:row>59</xdr:row>
      <xdr:rowOff>34798</xdr:rowOff>
    </xdr:to>
    <xdr:sp macro="" textlink="">
      <xdr:nvSpPr>
        <xdr:cNvPr id="185" name="フローチャート : 判断 184"/>
        <xdr:cNvSpPr/>
      </xdr:nvSpPr>
      <xdr:spPr>
        <a:xfrm>
          <a:off x="9588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102362</xdr:rowOff>
    </xdr:from>
    <xdr:to>
      <xdr:col>15</xdr:col>
      <xdr:colOff>231775</xdr:colOff>
      <xdr:row>58</xdr:row>
      <xdr:rowOff>32512</xdr:rowOff>
    </xdr:to>
    <xdr:sp macro="" textlink="">
      <xdr:nvSpPr>
        <xdr:cNvPr id="191" name="円/楕円 190"/>
        <xdr:cNvSpPr/>
      </xdr:nvSpPr>
      <xdr:spPr>
        <a:xfrm>
          <a:off x="10426700" y="987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56</xdr:row>
      <xdr:rowOff>125239</xdr:rowOff>
    </xdr:from>
    <xdr:ext cx="469744" cy="259045"/>
    <xdr:sp macro="" textlink="">
      <xdr:nvSpPr>
        <xdr:cNvPr id="192" name="【体育館・プール】&#10;一人当たり面積該当値テキスト"/>
        <xdr:cNvSpPr txBox="1"/>
      </xdr:nvSpPr>
      <xdr:spPr>
        <a:xfrm>
          <a:off x="10566400" y="972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0.229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106934</xdr:rowOff>
    </xdr:from>
    <xdr:to>
      <xdr:col>14</xdr:col>
      <xdr:colOff>79375</xdr:colOff>
      <xdr:row>58</xdr:row>
      <xdr:rowOff>37084</xdr:rowOff>
    </xdr:to>
    <xdr:sp macro="" textlink="">
      <xdr:nvSpPr>
        <xdr:cNvPr id="193" name="円/楕円 192"/>
        <xdr:cNvSpPr/>
      </xdr:nvSpPr>
      <xdr:spPr>
        <a:xfrm>
          <a:off x="9588500" y="98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57</xdr:row>
      <xdr:rowOff>153162</xdr:rowOff>
    </xdr:from>
    <xdr:to>
      <xdr:col>15</xdr:col>
      <xdr:colOff>180975</xdr:colOff>
      <xdr:row>57</xdr:row>
      <xdr:rowOff>157734</xdr:rowOff>
    </xdr:to>
    <xdr:cxnSp macro="">
      <xdr:nvCxnSpPr>
        <xdr:cNvPr id="194" name="直線コネクタ 193"/>
        <xdr:cNvCxnSpPr/>
      </xdr:nvCxnSpPr>
      <xdr:spPr>
        <a:xfrm flipV="1">
          <a:off x="9639300" y="99258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59</xdr:row>
      <xdr:rowOff>25925</xdr:rowOff>
    </xdr:from>
    <xdr:ext cx="469744" cy="259045"/>
    <xdr:sp macro="" textlink="">
      <xdr:nvSpPr>
        <xdr:cNvPr id="195" name="n_1aveValue【体育館・プール】&#10;一人当たり面積"/>
        <xdr:cNvSpPr txBox="1"/>
      </xdr:nvSpPr>
      <xdr:spPr>
        <a:xfrm>
          <a:off x="9391727" y="1014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0.191</a:t>
          </a:r>
          <a:endParaRPr kumimoji="1" lang="ja-JP" altLang="en-US" sz="1000" b="1">
            <a:solidFill>
              <a:srgbClr val="000080"/>
            </a:solidFill>
            <a:latin typeface="ＭＳ Ｐゴシック"/>
          </a:endParaRPr>
        </a:p>
      </xdr:txBody>
    </xdr:sp>
    <xdr:clientData/>
  </xdr:oneCellAnchor>
  <xdr:oneCellAnchor>
    <xdr:from>
      <xdr:col>13</xdr:col>
      <xdr:colOff>466802</xdr:colOff>
      <xdr:row>56</xdr:row>
      <xdr:rowOff>53611</xdr:rowOff>
    </xdr:from>
    <xdr:ext cx="469744" cy="259045"/>
    <xdr:sp macro="" textlink="">
      <xdr:nvSpPr>
        <xdr:cNvPr id="196" name="n_1mainValue【体育館・プール】&#10;一人当たり面積"/>
        <xdr:cNvSpPr txBox="1"/>
      </xdr:nvSpPr>
      <xdr:spPr>
        <a:xfrm>
          <a:off x="9391727" y="965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5" name="テキスト ボックス 20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6" name="直線コネクタ 20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7" name="テキスト ボックス 20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8" name="直線コネクタ 20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9" name="テキスト ボックス 20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0" name="直線コネクタ 20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1" name="テキスト ボックス 21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2" name="直線コネクタ 21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3" name="テキスト ボックス 21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4" name="直線コネクタ 21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5" name="テキスト ボックス 21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6" name="直線コネクタ 21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7" name="テキスト ボックス 21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86106</xdr:rowOff>
    </xdr:from>
    <xdr:to>
      <xdr:col>6</xdr:col>
      <xdr:colOff>510540</xdr:colOff>
      <xdr:row>84</xdr:row>
      <xdr:rowOff>76963</xdr:rowOff>
    </xdr:to>
    <xdr:cxnSp macro="">
      <xdr:nvCxnSpPr>
        <xdr:cNvPr id="219" name="直線コネクタ 218"/>
        <xdr:cNvCxnSpPr/>
      </xdr:nvCxnSpPr>
      <xdr:spPr>
        <a:xfrm flipV="1">
          <a:off x="4634865" y="13287756"/>
          <a:ext cx="0"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80790</xdr:rowOff>
    </xdr:from>
    <xdr:ext cx="405111" cy="259045"/>
    <xdr:sp macro="" textlink="">
      <xdr:nvSpPr>
        <xdr:cNvPr id="220" name="【福祉施設】&#10;有形固定資産減価償却率最小値テキスト"/>
        <xdr:cNvSpPr txBox="1"/>
      </xdr:nvSpPr>
      <xdr:spPr>
        <a:xfrm>
          <a:off x="4724400" y="14482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6</xdr:col>
      <xdr:colOff>422275</xdr:colOff>
      <xdr:row>84</xdr:row>
      <xdr:rowOff>76963</xdr:rowOff>
    </xdr:from>
    <xdr:to>
      <xdr:col>6</xdr:col>
      <xdr:colOff>600075</xdr:colOff>
      <xdr:row>84</xdr:row>
      <xdr:rowOff>76963</xdr:rowOff>
    </xdr:to>
    <xdr:cxnSp macro="">
      <xdr:nvCxnSpPr>
        <xdr:cNvPr id="221" name="直線コネクタ 220"/>
        <xdr:cNvCxnSpPr/>
      </xdr:nvCxnSpPr>
      <xdr:spPr>
        <a:xfrm>
          <a:off x="4546600" y="1447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32783</xdr:rowOff>
    </xdr:from>
    <xdr:ext cx="405111" cy="259045"/>
    <xdr:sp macro="" textlink="">
      <xdr:nvSpPr>
        <xdr:cNvPr id="222" name="【福祉施設】&#10;有形固定資産減価償却率最大値テキスト"/>
        <xdr:cNvSpPr txBox="1"/>
      </xdr:nvSpPr>
      <xdr:spPr>
        <a:xfrm>
          <a:off x="4724400" y="1306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6</xdr:col>
      <xdr:colOff>422275</xdr:colOff>
      <xdr:row>77</xdr:row>
      <xdr:rowOff>86106</xdr:rowOff>
    </xdr:from>
    <xdr:to>
      <xdr:col>6</xdr:col>
      <xdr:colOff>600075</xdr:colOff>
      <xdr:row>77</xdr:row>
      <xdr:rowOff>86106</xdr:rowOff>
    </xdr:to>
    <xdr:cxnSp macro="">
      <xdr:nvCxnSpPr>
        <xdr:cNvPr id="223" name="直線コネクタ 222"/>
        <xdr:cNvCxnSpPr/>
      </xdr:nvCxnSpPr>
      <xdr:spPr>
        <a:xfrm>
          <a:off x="4546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94759</xdr:rowOff>
    </xdr:from>
    <xdr:ext cx="405111" cy="259045"/>
    <xdr:sp macro="" textlink="">
      <xdr:nvSpPr>
        <xdr:cNvPr id="224" name="【福祉施設】&#10;有形固定資産減価償却率平均値テキスト"/>
        <xdr:cNvSpPr txBox="1"/>
      </xdr:nvSpPr>
      <xdr:spPr>
        <a:xfrm>
          <a:off x="4724400" y="139822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71882</xdr:rowOff>
    </xdr:from>
    <xdr:to>
      <xdr:col>6</xdr:col>
      <xdr:colOff>561975</xdr:colOff>
      <xdr:row>83</xdr:row>
      <xdr:rowOff>2032</xdr:rowOff>
    </xdr:to>
    <xdr:sp macro="" textlink="">
      <xdr:nvSpPr>
        <xdr:cNvPr id="225" name="フローチャート : 判断 224"/>
        <xdr:cNvSpPr/>
      </xdr:nvSpPr>
      <xdr:spPr>
        <a:xfrm>
          <a:off x="4584700" y="1413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113030</xdr:rowOff>
    </xdr:from>
    <xdr:to>
      <xdr:col>5</xdr:col>
      <xdr:colOff>409575</xdr:colOff>
      <xdr:row>83</xdr:row>
      <xdr:rowOff>43180</xdr:rowOff>
    </xdr:to>
    <xdr:sp macro="" textlink="">
      <xdr:nvSpPr>
        <xdr:cNvPr id="226" name="フローチャート : 判断 225"/>
        <xdr:cNvSpPr/>
      </xdr:nvSpPr>
      <xdr:spPr>
        <a:xfrm>
          <a:off x="3746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7" name="テキスト ボックス 22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8" name="テキスト ボックス 22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9" name="テキスト ボックス 22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0" name="テキスト ボックス 22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1" name="テキスト ボックス 23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82</xdr:row>
      <xdr:rowOff>126746</xdr:rowOff>
    </xdr:from>
    <xdr:to>
      <xdr:col>6</xdr:col>
      <xdr:colOff>561975</xdr:colOff>
      <xdr:row>83</xdr:row>
      <xdr:rowOff>56896</xdr:rowOff>
    </xdr:to>
    <xdr:sp macro="" textlink="">
      <xdr:nvSpPr>
        <xdr:cNvPr id="232" name="円/楕円 231"/>
        <xdr:cNvSpPr/>
      </xdr:nvSpPr>
      <xdr:spPr>
        <a:xfrm>
          <a:off x="4584700" y="1418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82</xdr:row>
      <xdr:rowOff>105173</xdr:rowOff>
    </xdr:from>
    <xdr:ext cx="405111" cy="259045"/>
    <xdr:sp macro="" textlink="">
      <xdr:nvSpPr>
        <xdr:cNvPr id="233" name="【福祉施設】&#10;有形固定資産減価償却率該当値テキスト"/>
        <xdr:cNvSpPr txBox="1"/>
      </xdr:nvSpPr>
      <xdr:spPr>
        <a:xfrm>
          <a:off x="4724400" y="1416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a:t>
          </a:r>
          <a:endParaRPr kumimoji="1" lang="ja-JP" altLang="en-US" sz="1000" b="1">
            <a:solidFill>
              <a:srgbClr val="FF0000"/>
            </a:solidFill>
            <a:latin typeface="ＭＳ Ｐゴシック"/>
          </a:endParaRPr>
        </a:p>
      </xdr:txBody>
    </xdr:sp>
    <xdr:clientData/>
  </xdr:oneCellAnchor>
  <xdr:twoCellAnchor>
    <xdr:from>
      <xdr:col>5</xdr:col>
      <xdr:colOff>307975</xdr:colOff>
      <xdr:row>83</xdr:row>
      <xdr:rowOff>10161</xdr:rowOff>
    </xdr:from>
    <xdr:to>
      <xdr:col>5</xdr:col>
      <xdr:colOff>409575</xdr:colOff>
      <xdr:row>83</xdr:row>
      <xdr:rowOff>111761</xdr:rowOff>
    </xdr:to>
    <xdr:sp macro="" textlink="">
      <xdr:nvSpPr>
        <xdr:cNvPr id="234" name="円/楕円 233"/>
        <xdr:cNvSpPr/>
      </xdr:nvSpPr>
      <xdr:spPr>
        <a:xfrm>
          <a:off x="3746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83</xdr:row>
      <xdr:rowOff>6096</xdr:rowOff>
    </xdr:from>
    <xdr:to>
      <xdr:col>6</xdr:col>
      <xdr:colOff>511175</xdr:colOff>
      <xdr:row>83</xdr:row>
      <xdr:rowOff>60961</xdr:rowOff>
    </xdr:to>
    <xdr:cxnSp macro="">
      <xdr:nvCxnSpPr>
        <xdr:cNvPr id="235" name="直線コネクタ 234"/>
        <xdr:cNvCxnSpPr/>
      </xdr:nvCxnSpPr>
      <xdr:spPr>
        <a:xfrm flipV="1">
          <a:off x="3797300" y="14236446"/>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59707</xdr:rowOff>
    </xdr:from>
    <xdr:ext cx="405111" cy="259045"/>
    <xdr:sp macro="" textlink="">
      <xdr:nvSpPr>
        <xdr:cNvPr id="236" name="n_1aveValue【福祉施設】&#10;有形固定資産減価償却率"/>
        <xdr:cNvSpPr txBox="1"/>
      </xdr:nvSpPr>
      <xdr:spPr>
        <a:xfrm>
          <a:off x="3582043" y="1394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5</xdr:col>
      <xdr:colOff>143518</xdr:colOff>
      <xdr:row>83</xdr:row>
      <xdr:rowOff>102888</xdr:rowOff>
    </xdr:from>
    <xdr:ext cx="405111" cy="259045"/>
    <xdr:sp macro="" textlink="">
      <xdr:nvSpPr>
        <xdr:cNvPr id="237" name="n_1mainValue【福祉施設】&#10;有形固定資産減価償却率"/>
        <xdr:cNvSpPr txBox="1"/>
      </xdr:nvSpPr>
      <xdr:spPr>
        <a:xfrm>
          <a:off x="3582043"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8" name="正方形/長方形 23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9" name="正方形/長方形 23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0" name="正方形/長方形 23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1" name="正方形/長方形 24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2" name="正方形/長方形 24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3" name="正方形/長方形 24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4" name="正方形/長方形 24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5" name="正方形/長方形 24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6" name="テキスト ボックス 24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7" name="直線コネクタ 24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8" name="直線コネクタ 24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9" name="テキスト ボックス 24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0" name="直線コネクタ 24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1" name="テキスト ボックス 25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2" name="直線コネクタ 25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3" name="テキスト ボックス 25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4" name="直線コネクタ 25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5" name="テキスト ボックス 25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6" name="直線コネクタ 25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7" name="テキスト ボックス 25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8" name="直線コネクタ 25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9" name="テキスト ボックス 25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26670</xdr:rowOff>
    </xdr:from>
    <xdr:to>
      <xdr:col>15</xdr:col>
      <xdr:colOff>180340</xdr:colOff>
      <xdr:row>85</xdr:row>
      <xdr:rowOff>118111</xdr:rowOff>
    </xdr:to>
    <xdr:cxnSp macro="">
      <xdr:nvCxnSpPr>
        <xdr:cNvPr id="261" name="直線コネクタ 260"/>
        <xdr:cNvCxnSpPr/>
      </xdr:nvCxnSpPr>
      <xdr:spPr>
        <a:xfrm flipV="1">
          <a:off x="10476865" y="13228320"/>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121938</xdr:rowOff>
    </xdr:from>
    <xdr:ext cx="469744" cy="259045"/>
    <xdr:sp macro="" textlink="">
      <xdr:nvSpPr>
        <xdr:cNvPr id="262" name="【福祉施設】&#10;一人当たり面積最小値テキスト"/>
        <xdr:cNvSpPr txBox="1"/>
      </xdr:nvSpPr>
      <xdr:spPr>
        <a:xfrm>
          <a:off x="105664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15</xdr:col>
      <xdr:colOff>92075</xdr:colOff>
      <xdr:row>85</xdr:row>
      <xdr:rowOff>118111</xdr:rowOff>
    </xdr:from>
    <xdr:to>
      <xdr:col>15</xdr:col>
      <xdr:colOff>269875</xdr:colOff>
      <xdr:row>85</xdr:row>
      <xdr:rowOff>118111</xdr:rowOff>
    </xdr:to>
    <xdr:cxnSp macro="">
      <xdr:nvCxnSpPr>
        <xdr:cNvPr id="263" name="直線コネクタ 262"/>
        <xdr:cNvCxnSpPr/>
      </xdr:nvCxnSpPr>
      <xdr:spPr>
        <a:xfrm>
          <a:off x="10388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144797</xdr:rowOff>
    </xdr:from>
    <xdr:ext cx="469744" cy="259045"/>
    <xdr:sp macro="" textlink="">
      <xdr:nvSpPr>
        <xdr:cNvPr id="264" name="【福祉施設】&#10;一人当たり面積最大値テキスト"/>
        <xdr:cNvSpPr txBox="1"/>
      </xdr:nvSpPr>
      <xdr:spPr>
        <a:xfrm>
          <a:off x="10566400" y="1300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0.214</a:t>
          </a:r>
          <a:endParaRPr kumimoji="1" lang="ja-JP" altLang="en-US" sz="1000" b="1">
            <a:latin typeface="ＭＳ Ｐゴシック"/>
          </a:endParaRPr>
        </a:p>
      </xdr:txBody>
    </xdr:sp>
    <xdr:clientData/>
  </xdr:oneCellAnchor>
  <xdr:twoCellAnchor>
    <xdr:from>
      <xdr:col>15</xdr:col>
      <xdr:colOff>92075</xdr:colOff>
      <xdr:row>77</xdr:row>
      <xdr:rowOff>26670</xdr:rowOff>
    </xdr:from>
    <xdr:to>
      <xdr:col>15</xdr:col>
      <xdr:colOff>269875</xdr:colOff>
      <xdr:row>77</xdr:row>
      <xdr:rowOff>26670</xdr:rowOff>
    </xdr:to>
    <xdr:cxnSp macro="">
      <xdr:nvCxnSpPr>
        <xdr:cNvPr id="265" name="直線コネクタ 264"/>
        <xdr:cNvCxnSpPr/>
      </xdr:nvCxnSpPr>
      <xdr:spPr>
        <a:xfrm>
          <a:off x="10388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7638</xdr:rowOff>
    </xdr:from>
    <xdr:ext cx="469744" cy="259045"/>
    <xdr:sp macro="" textlink="">
      <xdr:nvSpPr>
        <xdr:cNvPr id="266" name="【福祉施設】&#10;一人当たり面積平均値テキスト"/>
        <xdr:cNvSpPr txBox="1"/>
      </xdr:nvSpPr>
      <xdr:spPr>
        <a:xfrm>
          <a:off x="10566400" y="13895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0.117</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29211</xdr:rowOff>
    </xdr:from>
    <xdr:to>
      <xdr:col>15</xdr:col>
      <xdr:colOff>231775</xdr:colOff>
      <xdr:row>81</xdr:row>
      <xdr:rowOff>130811</xdr:rowOff>
    </xdr:to>
    <xdr:sp macro="" textlink="">
      <xdr:nvSpPr>
        <xdr:cNvPr id="267" name="フローチャート : 判断 266"/>
        <xdr:cNvSpPr/>
      </xdr:nvSpPr>
      <xdr:spPr>
        <a:xfrm>
          <a:off x="104267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78739</xdr:rowOff>
    </xdr:from>
    <xdr:to>
      <xdr:col>14</xdr:col>
      <xdr:colOff>79375</xdr:colOff>
      <xdr:row>83</xdr:row>
      <xdr:rowOff>8889</xdr:rowOff>
    </xdr:to>
    <xdr:sp macro="" textlink="">
      <xdr:nvSpPr>
        <xdr:cNvPr id="268" name="フローチャート : 判断 267"/>
        <xdr:cNvSpPr/>
      </xdr:nvSpPr>
      <xdr:spPr>
        <a:xfrm>
          <a:off x="958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9" name="テキスト ボックス 26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0" name="テキスト ボックス 26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1" name="テキスト ボックス 27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2" name="テキスト ボックス 27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3" name="テキスト ボックス 27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90170</xdr:rowOff>
    </xdr:from>
    <xdr:to>
      <xdr:col>15</xdr:col>
      <xdr:colOff>231775</xdr:colOff>
      <xdr:row>80</xdr:row>
      <xdr:rowOff>20320</xdr:rowOff>
    </xdr:to>
    <xdr:sp macro="" textlink="">
      <xdr:nvSpPr>
        <xdr:cNvPr id="274" name="円/楕円 273"/>
        <xdr:cNvSpPr/>
      </xdr:nvSpPr>
      <xdr:spPr>
        <a:xfrm>
          <a:off x="104267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78</xdr:row>
      <xdr:rowOff>113047</xdr:rowOff>
    </xdr:from>
    <xdr:ext cx="469744" cy="259045"/>
    <xdr:sp macro="" textlink="">
      <xdr:nvSpPr>
        <xdr:cNvPr id="275" name="【福祉施設】&#10;一人当たり面積該当値テキスト"/>
        <xdr:cNvSpPr txBox="1"/>
      </xdr:nvSpPr>
      <xdr:spPr>
        <a:xfrm>
          <a:off x="10566400" y="1348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0.154</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97789</xdr:rowOff>
    </xdr:from>
    <xdr:to>
      <xdr:col>14</xdr:col>
      <xdr:colOff>79375</xdr:colOff>
      <xdr:row>80</xdr:row>
      <xdr:rowOff>27939</xdr:rowOff>
    </xdr:to>
    <xdr:sp macro="" textlink="">
      <xdr:nvSpPr>
        <xdr:cNvPr id="276" name="円/楕円 275"/>
        <xdr:cNvSpPr/>
      </xdr:nvSpPr>
      <xdr:spPr>
        <a:xfrm>
          <a:off x="9588500" y="1364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79</xdr:row>
      <xdr:rowOff>140970</xdr:rowOff>
    </xdr:from>
    <xdr:to>
      <xdr:col>15</xdr:col>
      <xdr:colOff>180975</xdr:colOff>
      <xdr:row>79</xdr:row>
      <xdr:rowOff>148589</xdr:rowOff>
    </xdr:to>
    <xdr:cxnSp macro="">
      <xdr:nvCxnSpPr>
        <xdr:cNvPr id="277" name="直線コネクタ 276"/>
        <xdr:cNvCxnSpPr/>
      </xdr:nvCxnSpPr>
      <xdr:spPr>
        <a:xfrm flipV="1">
          <a:off x="9639300" y="136855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16</xdr:rowOff>
    </xdr:from>
    <xdr:ext cx="469744" cy="259045"/>
    <xdr:sp macro="" textlink="">
      <xdr:nvSpPr>
        <xdr:cNvPr id="278" name="n_1aveValue【福祉施設】&#10;一人当たり面積"/>
        <xdr:cNvSpPr txBox="1"/>
      </xdr:nvSpPr>
      <xdr:spPr>
        <a:xfrm>
          <a:off x="93917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0.088</a:t>
          </a:r>
          <a:endParaRPr kumimoji="1" lang="ja-JP" altLang="en-US" sz="1000" b="1">
            <a:solidFill>
              <a:srgbClr val="000080"/>
            </a:solidFill>
            <a:latin typeface="ＭＳ Ｐゴシック"/>
          </a:endParaRPr>
        </a:p>
      </xdr:txBody>
    </xdr:sp>
    <xdr:clientData/>
  </xdr:oneCellAnchor>
  <xdr:oneCellAnchor>
    <xdr:from>
      <xdr:col>13</xdr:col>
      <xdr:colOff>466802</xdr:colOff>
      <xdr:row>78</xdr:row>
      <xdr:rowOff>44466</xdr:rowOff>
    </xdr:from>
    <xdr:ext cx="469744" cy="259045"/>
    <xdr:sp macro="" textlink="">
      <xdr:nvSpPr>
        <xdr:cNvPr id="279" name="n_1mainValue【福祉施設】&#10;一人当たり面積"/>
        <xdr:cNvSpPr txBox="1"/>
      </xdr:nvSpPr>
      <xdr:spPr>
        <a:xfrm>
          <a:off x="9391727" y="1341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7" name="正方形/長方形 2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8" name="テキスト ボックス 2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9" name="直線コネクタ 2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90" name="テキスト ボックス 28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91" name="直線コネクタ 290"/>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92" name="テキスト ボックス 291"/>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93" name="直線コネクタ 292"/>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94" name="テキスト ボックス 293"/>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95" name="直線コネクタ 294"/>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96" name="テキスト ボックス 295"/>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97" name="直線コネクタ 296"/>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98" name="テキスト ボックス 297"/>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9" name="直線コネクタ 2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00" name="テキスト ボックス 29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16763</xdr:rowOff>
    </xdr:from>
    <xdr:to>
      <xdr:col>6</xdr:col>
      <xdr:colOff>510540</xdr:colOff>
      <xdr:row>108</xdr:row>
      <xdr:rowOff>156211</xdr:rowOff>
    </xdr:to>
    <xdr:cxnSp macro="">
      <xdr:nvCxnSpPr>
        <xdr:cNvPr id="302" name="直線コネクタ 301"/>
        <xdr:cNvCxnSpPr/>
      </xdr:nvCxnSpPr>
      <xdr:spPr>
        <a:xfrm flipV="1">
          <a:off x="4634865" y="17161763"/>
          <a:ext cx="0" cy="1511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160038</xdr:rowOff>
    </xdr:from>
    <xdr:ext cx="405111" cy="259045"/>
    <xdr:sp macro="" textlink="">
      <xdr:nvSpPr>
        <xdr:cNvPr id="303" name="【市民会館】&#10;有形固定資産減価償却率最小値テキスト"/>
        <xdr:cNvSpPr txBox="1"/>
      </xdr:nvSpPr>
      <xdr:spPr>
        <a:xfrm>
          <a:off x="47244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422275</xdr:colOff>
      <xdr:row>108</xdr:row>
      <xdr:rowOff>156211</xdr:rowOff>
    </xdr:from>
    <xdr:to>
      <xdr:col>6</xdr:col>
      <xdr:colOff>600075</xdr:colOff>
      <xdr:row>108</xdr:row>
      <xdr:rowOff>156211</xdr:rowOff>
    </xdr:to>
    <xdr:cxnSp macro="">
      <xdr:nvCxnSpPr>
        <xdr:cNvPr id="304" name="直線コネクタ 303"/>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134890</xdr:rowOff>
    </xdr:from>
    <xdr:ext cx="405111" cy="259045"/>
    <xdr:sp macro="" textlink="">
      <xdr:nvSpPr>
        <xdr:cNvPr id="305" name="【市民会館】&#10;有形固定資産減価償却率最大値テキスト"/>
        <xdr:cNvSpPr txBox="1"/>
      </xdr:nvSpPr>
      <xdr:spPr>
        <a:xfrm>
          <a:off x="4724400" y="1693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6</xdr:col>
      <xdr:colOff>422275</xdr:colOff>
      <xdr:row>100</xdr:row>
      <xdr:rowOff>16763</xdr:rowOff>
    </xdr:from>
    <xdr:to>
      <xdr:col>6</xdr:col>
      <xdr:colOff>600075</xdr:colOff>
      <xdr:row>100</xdr:row>
      <xdr:rowOff>16763</xdr:rowOff>
    </xdr:to>
    <xdr:cxnSp macro="">
      <xdr:nvCxnSpPr>
        <xdr:cNvPr id="306" name="直線コネクタ 305"/>
        <xdr:cNvCxnSpPr/>
      </xdr:nvCxnSpPr>
      <xdr:spPr>
        <a:xfrm>
          <a:off x="4546600" y="1716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44975</xdr:rowOff>
    </xdr:from>
    <xdr:ext cx="405111" cy="259045"/>
    <xdr:sp macro="" textlink="">
      <xdr:nvSpPr>
        <xdr:cNvPr id="307" name="【市民会館】&#10;有形固定資産減価償却率平均値テキスト"/>
        <xdr:cNvSpPr txBox="1"/>
      </xdr:nvSpPr>
      <xdr:spPr>
        <a:xfrm>
          <a:off x="4724400" y="17704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66548</xdr:rowOff>
    </xdr:from>
    <xdr:to>
      <xdr:col>6</xdr:col>
      <xdr:colOff>561975</xdr:colOff>
      <xdr:row>103</xdr:row>
      <xdr:rowOff>168148</xdr:rowOff>
    </xdr:to>
    <xdr:sp macro="" textlink="">
      <xdr:nvSpPr>
        <xdr:cNvPr id="308" name="フローチャート : 判断 307"/>
        <xdr:cNvSpPr/>
      </xdr:nvSpPr>
      <xdr:spPr>
        <a:xfrm>
          <a:off x="4584700" y="177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103</xdr:row>
      <xdr:rowOff>105411</xdr:rowOff>
    </xdr:from>
    <xdr:to>
      <xdr:col>5</xdr:col>
      <xdr:colOff>409575</xdr:colOff>
      <xdr:row>104</xdr:row>
      <xdr:rowOff>35561</xdr:rowOff>
    </xdr:to>
    <xdr:sp macro="" textlink="">
      <xdr:nvSpPr>
        <xdr:cNvPr id="309" name="フローチャート : 判断 308"/>
        <xdr:cNvSpPr/>
      </xdr:nvSpPr>
      <xdr:spPr>
        <a:xfrm>
          <a:off x="37465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0" name="テキスト ボックス 3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1" name="テキスト ボックス 3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2" name="テキスト ボックス 3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3" name="テキスト ボックス 3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4" name="テキスト ボックス 3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100</xdr:row>
      <xdr:rowOff>130556</xdr:rowOff>
    </xdr:from>
    <xdr:to>
      <xdr:col>6</xdr:col>
      <xdr:colOff>561975</xdr:colOff>
      <xdr:row>101</xdr:row>
      <xdr:rowOff>60706</xdr:rowOff>
    </xdr:to>
    <xdr:sp macro="" textlink="">
      <xdr:nvSpPr>
        <xdr:cNvPr id="315" name="円/楕円 314"/>
        <xdr:cNvSpPr/>
      </xdr:nvSpPr>
      <xdr:spPr>
        <a:xfrm>
          <a:off x="4584700" y="1727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99</xdr:row>
      <xdr:rowOff>153433</xdr:rowOff>
    </xdr:from>
    <xdr:ext cx="405111" cy="259045"/>
    <xdr:sp macro="" textlink="">
      <xdr:nvSpPr>
        <xdr:cNvPr id="316" name="【市民会館】&#10;有形固定資産減価償却率該当値テキスト"/>
        <xdr:cNvSpPr txBox="1"/>
      </xdr:nvSpPr>
      <xdr:spPr>
        <a:xfrm>
          <a:off x="4724400" y="1712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5</xdr:col>
      <xdr:colOff>307975</xdr:colOff>
      <xdr:row>101</xdr:row>
      <xdr:rowOff>7113</xdr:rowOff>
    </xdr:from>
    <xdr:to>
      <xdr:col>5</xdr:col>
      <xdr:colOff>409575</xdr:colOff>
      <xdr:row>101</xdr:row>
      <xdr:rowOff>108713</xdr:rowOff>
    </xdr:to>
    <xdr:sp macro="" textlink="">
      <xdr:nvSpPr>
        <xdr:cNvPr id="317" name="円/楕円 316"/>
        <xdr:cNvSpPr/>
      </xdr:nvSpPr>
      <xdr:spPr>
        <a:xfrm>
          <a:off x="3746500" y="1732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101</xdr:row>
      <xdr:rowOff>9906</xdr:rowOff>
    </xdr:from>
    <xdr:to>
      <xdr:col>6</xdr:col>
      <xdr:colOff>511175</xdr:colOff>
      <xdr:row>101</xdr:row>
      <xdr:rowOff>57913</xdr:rowOff>
    </xdr:to>
    <xdr:cxnSp macro="">
      <xdr:nvCxnSpPr>
        <xdr:cNvPr id="318" name="直線コネクタ 317"/>
        <xdr:cNvCxnSpPr/>
      </xdr:nvCxnSpPr>
      <xdr:spPr>
        <a:xfrm flipV="1">
          <a:off x="3797300" y="17326356"/>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104</xdr:row>
      <xdr:rowOff>26688</xdr:rowOff>
    </xdr:from>
    <xdr:ext cx="405111" cy="259045"/>
    <xdr:sp macro="" textlink="">
      <xdr:nvSpPr>
        <xdr:cNvPr id="319" name="n_1aveValue【市民会館】&#10;有形固定資産減価償却率"/>
        <xdr:cNvSpPr txBox="1"/>
      </xdr:nvSpPr>
      <xdr:spPr>
        <a:xfrm>
          <a:off x="3582043" y="1785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5</xdr:col>
      <xdr:colOff>143518</xdr:colOff>
      <xdr:row>99</xdr:row>
      <xdr:rowOff>125240</xdr:rowOff>
    </xdr:from>
    <xdr:ext cx="405111" cy="259045"/>
    <xdr:sp macro="" textlink="">
      <xdr:nvSpPr>
        <xdr:cNvPr id="320" name="n_1mainValue【市民会館】&#10;有形固定資産減価償却率"/>
        <xdr:cNvSpPr txBox="1"/>
      </xdr:nvSpPr>
      <xdr:spPr>
        <a:xfrm>
          <a:off x="3582043" y="1709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1" name="正方形/長方形 32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2" name="正方形/長方形 32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23" name="正方形/長方形 32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24" name="正方形/長方形 32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25" name="正方形/長方形 32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6" name="正方形/長方形 32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7" name="正方形/長方形 32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0.037</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8" name="正方形/長方形 32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9" name="テキスト ボックス 32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0" name="直線コネクタ 32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31" name="テキスト ボックス 330"/>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32" name="直線コネクタ 33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33" name="テキスト ボックス 33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34" name="直線コネクタ 33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35" name="テキスト ボックス 33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36" name="直線コネクタ 33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37" name="テキスト ボックス 33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8" name="直線コネクタ 33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39" name="テキスト ボックス 33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40" name="直線コネクタ 33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41" name="テキスト ボックス 34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2" name="直線コネクタ 34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43" name="テキスト ボックス 34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4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152400</xdr:rowOff>
    </xdr:from>
    <xdr:to>
      <xdr:col>15</xdr:col>
      <xdr:colOff>180340</xdr:colOff>
      <xdr:row>108</xdr:row>
      <xdr:rowOff>7620</xdr:rowOff>
    </xdr:to>
    <xdr:cxnSp macro="">
      <xdr:nvCxnSpPr>
        <xdr:cNvPr id="345" name="直線コネクタ 344"/>
        <xdr:cNvCxnSpPr/>
      </xdr:nvCxnSpPr>
      <xdr:spPr>
        <a:xfrm flipV="1">
          <a:off x="10476865" y="172974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11447</xdr:rowOff>
    </xdr:from>
    <xdr:ext cx="469744" cy="259045"/>
    <xdr:sp macro="" textlink="">
      <xdr:nvSpPr>
        <xdr:cNvPr id="346" name="【市民会館】&#10;一人当たり面積最小値テキスト"/>
        <xdr:cNvSpPr txBox="1"/>
      </xdr:nvSpPr>
      <xdr:spPr>
        <a:xfrm>
          <a:off x="10566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108</xdr:row>
      <xdr:rowOff>7620</xdr:rowOff>
    </xdr:from>
    <xdr:to>
      <xdr:col>15</xdr:col>
      <xdr:colOff>269875</xdr:colOff>
      <xdr:row>108</xdr:row>
      <xdr:rowOff>7620</xdr:rowOff>
    </xdr:to>
    <xdr:cxnSp macro="">
      <xdr:nvCxnSpPr>
        <xdr:cNvPr id="347" name="直線コネクタ 346"/>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99077</xdr:rowOff>
    </xdr:from>
    <xdr:ext cx="469744" cy="259045"/>
    <xdr:sp macro="" textlink="">
      <xdr:nvSpPr>
        <xdr:cNvPr id="348" name="【市民会館】&#10;一人当たり面積最大値テキスト"/>
        <xdr:cNvSpPr txBox="1"/>
      </xdr:nvSpPr>
      <xdr:spPr>
        <a:xfrm>
          <a:off x="10566400" y="170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0.230</a:t>
          </a:r>
          <a:endParaRPr kumimoji="1" lang="ja-JP" altLang="en-US" sz="1000" b="1">
            <a:latin typeface="ＭＳ Ｐゴシック"/>
          </a:endParaRPr>
        </a:p>
      </xdr:txBody>
    </xdr:sp>
    <xdr:clientData/>
  </xdr:oneCellAnchor>
  <xdr:twoCellAnchor>
    <xdr:from>
      <xdr:col>15</xdr:col>
      <xdr:colOff>92075</xdr:colOff>
      <xdr:row>100</xdr:row>
      <xdr:rowOff>152400</xdr:rowOff>
    </xdr:from>
    <xdr:to>
      <xdr:col>15</xdr:col>
      <xdr:colOff>269875</xdr:colOff>
      <xdr:row>100</xdr:row>
      <xdr:rowOff>152400</xdr:rowOff>
    </xdr:to>
    <xdr:cxnSp macro="">
      <xdr:nvCxnSpPr>
        <xdr:cNvPr id="349" name="直線コネクタ 348"/>
        <xdr:cNvCxnSpPr/>
      </xdr:nvCxnSpPr>
      <xdr:spPr>
        <a:xfrm>
          <a:off x="10388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120666</xdr:rowOff>
    </xdr:from>
    <xdr:ext cx="469744" cy="259045"/>
    <xdr:sp macro="" textlink="">
      <xdr:nvSpPr>
        <xdr:cNvPr id="350" name="【市民会館】&#10;一人当たり面積平均値テキスト"/>
        <xdr:cNvSpPr txBox="1"/>
      </xdr:nvSpPr>
      <xdr:spPr>
        <a:xfrm>
          <a:off x="10566400" y="17951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97789</xdr:rowOff>
    </xdr:from>
    <xdr:to>
      <xdr:col>15</xdr:col>
      <xdr:colOff>231775</xdr:colOff>
      <xdr:row>106</xdr:row>
      <xdr:rowOff>27939</xdr:rowOff>
    </xdr:to>
    <xdr:sp macro="" textlink="">
      <xdr:nvSpPr>
        <xdr:cNvPr id="351" name="フローチャート : 判断 350"/>
        <xdr:cNvSpPr/>
      </xdr:nvSpPr>
      <xdr:spPr>
        <a:xfrm>
          <a:off x="104267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2539</xdr:rowOff>
    </xdr:from>
    <xdr:to>
      <xdr:col>14</xdr:col>
      <xdr:colOff>79375</xdr:colOff>
      <xdr:row>106</xdr:row>
      <xdr:rowOff>104139</xdr:rowOff>
    </xdr:to>
    <xdr:sp macro="" textlink="">
      <xdr:nvSpPr>
        <xdr:cNvPr id="352" name="フローチャート : 判断 351"/>
        <xdr:cNvSpPr/>
      </xdr:nvSpPr>
      <xdr:spPr>
        <a:xfrm>
          <a:off x="9588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53" name="テキスト ボックス 35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4" name="テキスト ボックス 35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55" name="テキスト ボックス 35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6" name="テキスト ボックス 35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7" name="テキスト ボックス 35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105</xdr:row>
      <xdr:rowOff>158750</xdr:rowOff>
    </xdr:from>
    <xdr:to>
      <xdr:col>15</xdr:col>
      <xdr:colOff>231775</xdr:colOff>
      <xdr:row>106</xdr:row>
      <xdr:rowOff>88900</xdr:rowOff>
    </xdr:to>
    <xdr:sp macro="" textlink="">
      <xdr:nvSpPr>
        <xdr:cNvPr id="358" name="円/楕円 357"/>
        <xdr:cNvSpPr/>
      </xdr:nvSpPr>
      <xdr:spPr>
        <a:xfrm>
          <a:off x="104267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105</xdr:row>
      <xdr:rowOff>137177</xdr:rowOff>
    </xdr:from>
    <xdr:ext cx="469744" cy="259045"/>
    <xdr:sp macro="" textlink="">
      <xdr:nvSpPr>
        <xdr:cNvPr id="359" name="【市民会館】&#10;一人当たり面積該当値テキスト"/>
        <xdr:cNvSpPr txBox="1"/>
      </xdr:nvSpPr>
      <xdr:spPr>
        <a:xfrm>
          <a:off x="10566400"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0.110</a:t>
          </a:r>
          <a:endParaRPr kumimoji="1" lang="ja-JP" altLang="en-US" sz="1000" b="1">
            <a:solidFill>
              <a:srgbClr val="FF0000"/>
            </a:solidFill>
            <a:latin typeface="ＭＳ Ｐゴシック"/>
          </a:endParaRPr>
        </a:p>
      </xdr:txBody>
    </xdr:sp>
    <xdr:clientData/>
  </xdr:oneCellAnchor>
  <xdr:twoCellAnchor>
    <xdr:from>
      <xdr:col>13</xdr:col>
      <xdr:colOff>663575</xdr:colOff>
      <xdr:row>105</xdr:row>
      <xdr:rowOff>166370</xdr:rowOff>
    </xdr:from>
    <xdr:to>
      <xdr:col>14</xdr:col>
      <xdr:colOff>79375</xdr:colOff>
      <xdr:row>106</xdr:row>
      <xdr:rowOff>96520</xdr:rowOff>
    </xdr:to>
    <xdr:sp macro="" textlink="">
      <xdr:nvSpPr>
        <xdr:cNvPr id="360" name="円/楕円 359"/>
        <xdr:cNvSpPr/>
      </xdr:nvSpPr>
      <xdr:spPr>
        <a:xfrm>
          <a:off x="9588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106</xdr:row>
      <xdr:rowOff>38100</xdr:rowOff>
    </xdr:from>
    <xdr:to>
      <xdr:col>15</xdr:col>
      <xdr:colOff>180975</xdr:colOff>
      <xdr:row>106</xdr:row>
      <xdr:rowOff>45720</xdr:rowOff>
    </xdr:to>
    <xdr:cxnSp macro="">
      <xdr:nvCxnSpPr>
        <xdr:cNvPr id="361" name="直線コネクタ 360"/>
        <xdr:cNvCxnSpPr/>
      </xdr:nvCxnSpPr>
      <xdr:spPr>
        <a:xfrm flipV="1">
          <a:off x="9639300" y="182118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106</xdr:row>
      <xdr:rowOff>95266</xdr:rowOff>
    </xdr:from>
    <xdr:ext cx="469744" cy="259045"/>
    <xdr:sp macro="" textlink="">
      <xdr:nvSpPr>
        <xdr:cNvPr id="362" name="n_1aveValue【市民会館】&#10;一人当たり面積"/>
        <xdr:cNvSpPr txBox="1"/>
      </xdr:nvSpPr>
      <xdr:spPr>
        <a:xfrm>
          <a:off x="93917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0.108</a:t>
          </a:r>
          <a:endParaRPr kumimoji="1" lang="ja-JP" altLang="en-US" sz="1000" b="1">
            <a:solidFill>
              <a:srgbClr val="000080"/>
            </a:solidFill>
            <a:latin typeface="ＭＳ Ｐゴシック"/>
          </a:endParaRPr>
        </a:p>
      </xdr:txBody>
    </xdr:sp>
    <xdr:clientData/>
  </xdr:oneCellAnchor>
  <xdr:oneCellAnchor>
    <xdr:from>
      <xdr:col>13</xdr:col>
      <xdr:colOff>466802</xdr:colOff>
      <xdr:row>104</xdr:row>
      <xdr:rowOff>113047</xdr:rowOff>
    </xdr:from>
    <xdr:ext cx="469744" cy="259045"/>
    <xdr:sp macro="" textlink="">
      <xdr:nvSpPr>
        <xdr:cNvPr id="363" name="n_1mainValue【市民会館】&#10;一人当たり面積"/>
        <xdr:cNvSpPr txBox="1"/>
      </xdr:nvSpPr>
      <xdr:spPr>
        <a:xfrm>
          <a:off x="93917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64" name="正方形/長方形 3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65" name="正方形/長方形 3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66" name="正方形/長方形 3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67" name="正方形/長方形 3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68" name="正方形/長方形 3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69" name="正方形/長方形 3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0" name="正方形/長方形 3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1" name="正方形/長方形 37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72" name="テキスト ボックス 37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73" name="直線コネクタ 37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74" name="テキスト ボックス 37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75" name="直線コネクタ 374"/>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76" name="テキスト ボックス 375"/>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77" name="直線コネクタ 376"/>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78" name="テキスト ボックス 377"/>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79" name="直線コネクタ 378"/>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80" name="テキスト ボックス 379"/>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81" name="直線コネクタ 380"/>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382" name="テキスト ボックス 381"/>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83" name="直線コネクタ 38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84" name="テキスト ボックス 38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8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7620</xdr:rowOff>
    </xdr:from>
    <xdr:to>
      <xdr:col>23</xdr:col>
      <xdr:colOff>516889</xdr:colOff>
      <xdr:row>42</xdr:row>
      <xdr:rowOff>12192</xdr:rowOff>
    </xdr:to>
    <xdr:cxnSp macro="">
      <xdr:nvCxnSpPr>
        <xdr:cNvPr id="386" name="直線コネクタ 385"/>
        <xdr:cNvCxnSpPr/>
      </xdr:nvCxnSpPr>
      <xdr:spPr>
        <a:xfrm flipV="1">
          <a:off x="16318864" y="583692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16019</xdr:rowOff>
    </xdr:from>
    <xdr:ext cx="405111" cy="259045"/>
    <xdr:sp macro="" textlink="">
      <xdr:nvSpPr>
        <xdr:cNvPr id="387" name="【一般廃棄物処理施設】&#10;有形固定資産減価償却率最小値テキスト"/>
        <xdr:cNvSpPr txBox="1"/>
      </xdr:nvSpPr>
      <xdr:spPr>
        <a:xfrm>
          <a:off x="16408400" y="721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23</xdr:col>
      <xdr:colOff>428625</xdr:colOff>
      <xdr:row>42</xdr:row>
      <xdr:rowOff>12192</xdr:rowOff>
    </xdr:from>
    <xdr:to>
      <xdr:col>23</xdr:col>
      <xdr:colOff>606425</xdr:colOff>
      <xdr:row>42</xdr:row>
      <xdr:rowOff>12192</xdr:rowOff>
    </xdr:to>
    <xdr:cxnSp macro="">
      <xdr:nvCxnSpPr>
        <xdr:cNvPr id="388" name="直線コネクタ 387"/>
        <xdr:cNvCxnSpPr/>
      </xdr:nvCxnSpPr>
      <xdr:spPr>
        <a:xfrm>
          <a:off x="16230600" y="721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125747</xdr:rowOff>
    </xdr:from>
    <xdr:ext cx="405111" cy="259045"/>
    <xdr:sp macro="" textlink="">
      <xdr:nvSpPr>
        <xdr:cNvPr id="389" name="【一般廃棄物処理施設】&#10;有形固定資産減価償却率最大値テキスト"/>
        <xdr:cNvSpPr txBox="1"/>
      </xdr:nvSpPr>
      <xdr:spPr>
        <a:xfrm>
          <a:off x="164084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23</xdr:col>
      <xdr:colOff>428625</xdr:colOff>
      <xdr:row>34</xdr:row>
      <xdr:rowOff>7620</xdr:rowOff>
    </xdr:from>
    <xdr:to>
      <xdr:col>23</xdr:col>
      <xdr:colOff>606425</xdr:colOff>
      <xdr:row>34</xdr:row>
      <xdr:rowOff>7620</xdr:rowOff>
    </xdr:to>
    <xdr:cxnSp macro="">
      <xdr:nvCxnSpPr>
        <xdr:cNvPr id="390" name="直線コネクタ 389"/>
        <xdr:cNvCxnSpPr/>
      </xdr:nvCxnSpPr>
      <xdr:spPr>
        <a:xfrm>
          <a:off x="16230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131843</xdr:rowOff>
    </xdr:from>
    <xdr:ext cx="405111" cy="259045"/>
    <xdr:sp macro="" textlink="">
      <xdr:nvSpPr>
        <xdr:cNvPr id="391" name="【一般廃棄物処理施設】&#10;有形固定資産減価償却率平均値テキスト"/>
        <xdr:cNvSpPr txBox="1"/>
      </xdr:nvSpPr>
      <xdr:spPr>
        <a:xfrm>
          <a:off x="16408400" y="66469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153416</xdr:rowOff>
    </xdr:from>
    <xdr:to>
      <xdr:col>23</xdr:col>
      <xdr:colOff>568325</xdr:colOff>
      <xdr:row>39</xdr:row>
      <xdr:rowOff>83566</xdr:rowOff>
    </xdr:to>
    <xdr:sp macro="" textlink="">
      <xdr:nvSpPr>
        <xdr:cNvPr id="392" name="フローチャート : 判断 391"/>
        <xdr:cNvSpPr/>
      </xdr:nvSpPr>
      <xdr:spPr>
        <a:xfrm>
          <a:off x="16268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66548</xdr:rowOff>
    </xdr:from>
    <xdr:to>
      <xdr:col>22</xdr:col>
      <xdr:colOff>415925</xdr:colOff>
      <xdr:row>39</xdr:row>
      <xdr:rowOff>168148</xdr:rowOff>
    </xdr:to>
    <xdr:sp macro="" textlink="">
      <xdr:nvSpPr>
        <xdr:cNvPr id="393" name="フローチャート : 判断 392"/>
        <xdr:cNvSpPr/>
      </xdr:nvSpPr>
      <xdr:spPr>
        <a:xfrm>
          <a:off x="15430500" y="675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94" name="テキスト ボックス 39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95" name="テキスト ボックス 39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96" name="テキスト ボックス 39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97" name="テキスト ボックス 39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8" name="テキスト ボックス 39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41</xdr:row>
      <xdr:rowOff>157988</xdr:rowOff>
    </xdr:from>
    <xdr:to>
      <xdr:col>22</xdr:col>
      <xdr:colOff>415925</xdr:colOff>
      <xdr:row>42</xdr:row>
      <xdr:rowOff>88138</xdr:rowOff>
    </xdr:to>
    <xdr:sp macro="" textlink="">
      <xdr:nvSpPr>
        <xdr:cNvPr id="399" name="円/楕円 398"/>
        <xdr:cNvSpPr/>
      </xdr:nvSpPr>
      <xdr:spPr>
        <a:xfrm>
          <a:off x="15430500" y="718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13225</xdr:rowOff>
    </xdr:from>
    <xdr:ext cx="405111" cy="259045"/>
    <xdr:sp macro="" textlink="">
      <xdr:nvSpPr>
        <xdr:cNvPr id="400" name="n_1aveValue【一般廃棄物処理施設】&#10;有形固定資産減価償却率"/>
        <xdr:cNvSpPr txBox="1"/>
      </xdr:nvSpPr>
      <xdr:spPr>
        <a:xfrm>
          <a:off x="15266043" y="652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oneCellAnchor>
    <xdr:from>
      <xdr:col>22</xdr:col>
      <xdr:colOff>149868</xdr:colOff>
      <xdr:row>42</xdr:row>
      <xdr:rowOff>79265</xdr:rowOff>
    </xdr:from>
    <xdr:ext cx="405111" cy="259045"/>
    <xdr:sp macro="" textlink="">
      <xdr:nvSpPr>
        <xdr:cNvPr id="401" name="n_1mainValue【一般廃棄物処理施設】&#10;有形固定資産減価償却率"/>
        <xdr:cNvSpPr txBox="1"/>
      </xdr:nvSpPr>
      <xdr:spPr>
        <a:xfrm>
          <a:off x="15266043" y="7280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02" name="正方形/長方形 40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03" name="正方形/長方形 40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04" name="正方形/長方形 40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05" name="正方形/長方形 40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06" name="正方形/長方形 40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07" name="正方形/長方形 40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08" name="正方形/長方形 40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09" name="正方形/長方形 40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10" name="テキスト ボックス 40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11" name="直線コネクタ 41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12" name="直線コネクタ 41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413" name="テキスト ボックス 41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14" name="直線コネクタ 41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15" name="テキスト ボックス 414"/>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16" name="直線コネクタ 41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17" name="テキスト ボックス 41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18" name="直線コネクタ 41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19" name="テキスト ボックス 41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20" name="直線コネクタ 41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21" name="テキスト ボックス 42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22" name="直線コネクタ 42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23" name="テキスト ボックス 42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2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100135</xdr:rowOff>
    </xdr:from>
    <xdr:to>
      <xdr:col>32</xdr:col>
      <xdr:colOff>186689</xdr:colOff>
      <xdr:row>42</xdr:row>
      <xdr:rowOff>17892</xdr:rowOff>
    </xdr:to>
    <xdr:cxnSp macro="">
      <xdr:nvCxnSpPr>
        <xdr:cNvPr id="425" name="直線コネクタ 424"/>
        <xdr:cNvCxnSpPr/>
      </xdr:nvCxnSpPr>
      <xdr:spPr>
        <a:xfrm flipV="1">
          <a:off x="22160864" y="5929435"/>
          <a:ext cx="0" cy="1289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21719</xdr:rowOff>
    </xdr:from>
    <xdr:ext cx="469744" cy="259045"/>
    <xdr:sp macro="" textlink="">
      <xdr:nvSpPr>
        <xdr:cNvPr id="426" name="【一般廃棄物処理施設】&#10;一人当たり有形固定資産（償却資産）額最小値テキスト"/>
        <xdr:cNvSpPr txBox="1"/>
      </xdr:nvSpPr>
      <xdr:spPr>
        <a:xfrm>
          <a:off x="22250400" y="72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2,652</a:t>
          </a:r>
          <a:endParaRPr kumimoji="1" lang="ja-JP" altLang="en-US" sz="1000" b="1">
            <a:latin typeface="ＭＳ Ｐゴシック"/>
          </a:endParaRPr>
        </a:p>
      </xdr:txBody>
    </xdr:sp>
    <xdr:clientData/>
  </xdr:oneCellAnchor>
  <xdr:twoCellAnchor>
    <xdr:from>
      <xdr:col>32</xdr:col>
      <xdr:colOff>98425</xdr:colOff>
      <xdr:row>42</xdr:row>
      <xdr:rowOff>17892</xdr:rowOff>
    </xdr:from>
    <xdr:to>
      <xdr:col>32</xdr:col>
      <xdr:colOff>276225</xdr:colOff>
      <xdr:row>42</xdr:row>
      <xdr:rowOff>17892</xdr:rowOff>
    </xdr:to>
    <xdr:cxnSp macro="">
      <xdr:nvCxnSpPr>
        <xdr:cNvPr id="427" name="直線コネクタ 426"/>
        <xdr:cNvCxnSpPr/>
      </xdr:nvCxnSpPr>
      <xdr:spPr>
        <a:xfrm>
          <a:off x="22072600" y="72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46812</xdr:rowOff>
    </xdr:from>
    <xdr:ext cx="599010" cy="259045"/>
    <xdr:sp macro="" textlink="">
      <xdr:nvSpPr>
        <xdr:cNvPr id="428" name="【一般廃棄物処理施設】&#10;一人当たり有形固定資産（償却資産）額最大値テキスト"/>
        <xdr:cNvSpPr txBox="1"/>
      </xdr:nvSpPr>
      <xdr:spPr>
        <a:xfrm>
          <a:off x="22250400" y="570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171,859</a:t>
          </a:r>
          <a:endParaRPr kumimoji="1" lang="ja-JP" altLang="en-US" sz="1000" b="1">
            <a:latin typeface="ＭＳ Ｐゴシック"/>
          </a:endParaRPr>
        </a:p>
      </xdr:txBody>
    </xdr:sp>
    <xdr:clientData/>
  </xdr:oneCellAnchor>
  <xdr:twoCellAnchor>
    <xdr:from>
      <xdr:col>32</xdr:col>
      <xdr:colOff>98425</xdr:colOff>
      <xdr:row>34</xdr:row>
      <xdr:rowOff>100135</xdr:rowOff>
    </xdr:from>
    <xdr:to>
      <xdr:col>32</xdr:col>
      <xdr:colOff>276225</xdr:colOff>
      <xdr:row>34</xdr:row>
      <xdr:rowOff>100135</xdr:rowOff>
    </xdr:to>
    <xdr:cxnSp macro="">
      <xdr:nvCxnSpPr>
        <xdr:cNvPr id="429" name="直線コネクタ 428"/>
        <xdr:cNvCxnSpPr/>
      </xdr:nvCxnSpPr>
      <xdr:spPr>
        <a:xfrm>
          <a:off x="22072600" y="59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1891</xdr:rowOff>
    </xdr:from>
    <xdr:ext cx="534377" cy="259045"/>
    <xdr:sp macro="" textlink="">
      <xdr:nvSpPr>
        <xdr:cNvPr id="430" name="【一般廃棄物処理施設】&#10;一人当たり有形固定資産（償却資産）額平均値テキスト"/>
        <xdr:cNvSpPr txBox="1"/>
      </xdr:nvSpPr>
      <xdr:spPr>
        <a:xfrm>
          <a:off x="22250400" y="6688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62,754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23464</xdr:rowOff>
    </xdr:from>
    <xdr:to>
      <xdr:col>32</xdr:col>
      <xdr:colOff>238125</xdr:colOff>
      <xdr:row>39</xdr:row>
      <xdr:rowOff>125064</xdr:rowOff>
    </xdr:to>
    <xdr:sp macro="" textlink="">
      <xdr:nvSpPr>
        <xdr:cNvPr id="431" name="フローチャート : 判断 430"/>
        <xdr:cNvSpPr/>
      </xdr:nvSpPr>
      <xdr:spPr>
        <a:xfrm>
          <a:off x="22110700" y="671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26154</xdr:rowOff>
    </xdr:from>
    <xdr:to>
      <xdr:col>31</xdr:col>
      <xdr:colOff>85725</xdr:colOff>
      <xdr:row>39</xdr:row>
      <xdr:rowOff>127754</xdr:rowOff>
    </xdr:to>
    <xdr:sp macro="" textlink="">
      <xdr:nvSpPr>
        <xdr:cNvPr id="432" name="フローチャート : 判断 431"/>
        <xdr:cNvSpPr/>
      </xdr:nvSpPr>
      <xdr:spPr>
        <a:xfrm>
          <a:off x="21272500" y="671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33" name="テキスト ボックス 4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34" name="テキスト ボックス 4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35" name="テキスト ボックス 4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36" name="テキスト ボックス 4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37" name="テキスト ボックス 4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121199</xdr:rowOff>
    </xdr:from>
    <xdr:to>
      <xdr:col>31</xdr:col>
      <xdr:colOff>85725</xdr:colOff>
      <xdr:row>41</xdr:row>
      <xdr:rowOff>51349</xdr:rowOff>
    </xdr:to>
    <xdr:sp macro="" textlink="">
      <xdr:nvSpPr>
        <xdr:cNvPr id="438" name="円/楕円 437"/>
        <xdr:cNvSpPr/>
      </xdr:nvSpPr>
      <xdr:spPr>
        <a:xfrm>
          <a:off x="21272500" y="697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37</xdr:row>
      <xdr:rowOff>144281</xdr:rowOff>
    </xdr:from>
    <xdr:ext cx="534377" cy="259045"/>
    <xdr:sp macro="" textlink="">
      <xdr:nvSpPr>
        <xdr:cNvPr id="439" name="n_1aveValue【一般廃棄物処理施設】&#10;一人当たり有形固定資産（償却資産）額"/>
        <xdr:cNvSpPr txBox="1"/>
      </xdr:nvSpPr>
      <xdr:spPr>
        <a:xfrm>
          <a:off x="21043411" y="648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62,401</a:t>
          </a:r>
          <a:endParaRPr kumimoji="1" lang="ja-JP" altLang="en-US" sz="1000" b="1">
            <a:solidFill>
              <a:srgbClr val="000080"/>
            </a:solidFill>
            <a:latin typeface="ＭＳ Ｐゴシック"/>
          </a:endParaRPr>
        </a:p>
      </xdr:txBody>
    </xdr:sp>
    <xdr:clientData/>
  </xdr:oneCellAnchor>
  <xdr:oneCellAnchor>
    <xdr:from>
      <xdr:col>30</xdr:col>
      <xdr:colOff>440836</xdr:colOff>
      <xdr:row>41</xdr:row>
      <xdr:rowOff>42476</xdr:rowOff>
    </xdr:from>
    <xdr:ext cx="534377" cy="259045"/>
    <xdr:sp macro="" textlink="">
      <xdr:nvSpPr>
        <xdr:cNvPr id="440" name="n_1mainValue【一般廃棄物処理施設】&#10;一人当たり有形固定資産（償却資産）額"/>
        <xdr:cNvSpPr txBox="1"/>
      </xdr:nvSpPr>
      <xdr:spPr>
        <a:xfrm>
          <a:off x="21043411" y="707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27,428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41" name="正方形/長方形 44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42" name="正方形/長方形 44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43" name="正方形/長方形 44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44" name="正方形/長方形 44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45" name="正方形/長方形 44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46" name="正方形/長方形 44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47" name="正方形/長方形 44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48" name="正方形/長方形 44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49" name="テキスト ボックス 44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50" name="直線コネクタ 44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51" name="テキスト ボックス 45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52" name="直線コネクタ 45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53" name="テキスト ボックス 452"/>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54" name="直線コネクタ 45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55" name="テキスト ボックス 45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56" name="直線コネクタ 45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57" name="テキスト ボックス 45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58" name="直線コネクタ 45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59" name="テキスト ボックス 45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60" name="直線コネクタ 45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61" name="テキスト ボックス 46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6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63</xdr:row>
      <xdr:rowOff>93726</xdr:rowOff>
    </xdr:to>
    <xdr:cxnSp macro="">
      <xdr:nvCxnSpPr>
        <xdr:cNvPr id="463" name="直線コネクタ 462"/>
        <xdr:cNvCxnSpPr/>
      </xdr:nvCxnSpPr>
      <xdr:spPr>
        <a:xfrm flipV="1">
          <a:off x="16318864" y="9646920"/>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97553</xdr:rowOff>
    </xdr:from>
    <xdr:ext cx="405111" cy="259045"/>
    <xdr:sp macro="" textlink="">
      <xdr:nvSpPr>
        <xdr:cNvPr id="464" name="【保健センター・保健所】&#10;有形固定資産減価償却率最小値テキスト"/>
        <xdr:cNvSpPr txBox="1"/>
      </xdr:nvSpPr>
      <xdr:spPr>
        <a:xfrm>
          <a:off x="16408400" y="108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428625</xdr:colOff>
      <xdr:row>63</xdr:row>
      <xdr:rowOff>93726</xdr:rowOff>
    </xdr:from>
    <xdr:to>
      <xdr:col>23</xdr:col>
      <xdr:colOff>606425</xdr:colOff>
      <xdr:row>63</xdr:row>
      <xdr:rowOff>93726</xdr:rowOff>
    </xdr:to>
    <xdr:cxnSp macro="">
      <xdr:nvCxnSpPr>
        <xdr:cNvPr id="465" name="直線コネクタ 464"/>
        <xdr:cNvCxnSpPr/>
      </xdr:nvCxnSpPr>
      <xdr:spPr>
        <a:xfrm>
          <a:off x="16230600" y="1089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466" name="【保健センター・保健所】&#10;有形固定資産減価償却率最大値テキスト"/>
        <xdr:cNvSpPr txBox="1"/>
      </xdr:nvSpPr>
      <xdr:spPr>
        <a:xfrm>
          <a:off x="16408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467" name="直線コネクタ 466"/>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85361</xdr:rowOff>
    </xdr:from>
    <xdr:ext cx="405111" cy="259045"/>
    <xdr:sp macro="" textlink="">
      <xdr:nvSpPr>
        <xdr:cNvPr id="468" name="【保健センター・保健所】&#10;有形固定資産減価償却率平均値テキスト"/>
        <xdr:cNvSpPr txBox="1"/>
      </xdr:nvSpPr>
      <xdr:spPr>
        <a:xfrm>
          <a:off x="16408400" y="10200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106934</xdr:rowOff>
    </xdr:from>
    <xdr:to>
      <xdr:col>23</xdr:col>
      <xdr:colOff>568325</xdr:colOff>
      <xdr:row>60</xdr:row>
      <xdr:rowOff>37084</xdr:rowOff>
    </xdr:to>
    <xdr:sp macro="" textlink="">
      <xdr:nvSpPr>
        <xdr:cNvPr id="469" name="フローチャート : 判断 468"/>
        <xdr:cNvSpPr/>
      </xdr:nvSpPr>
      <xdr:spPr>
        <a:xfrm>
          <a:off x="16268700" y="102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116078</xdr:rowOff>
    </xdr:from>
    <xdr:to>
      <xdr:col>22</xdr:col>
      <xdr:colOff>415925</xdr:colOff>
      <xdr:row>61</xdr:row>
      <xdr:rowOff>46228</xdr:rowOff>
    </xdr:to>
    <xdr:sp macro="" textlink="">
      <xdr:nvSpPr>
        <xdr:cNvPr id="470" name="フローチャート : 判断 469"/>
        <xdr:cNvSpPr/>
      </xdr:nvSpPr>
      <xdr:spPr>
        <a:xfrm>
          <a:off x="15430500" y="104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71" name="テキスト ボックス 47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72" name="テキスト ボックス 47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73" name="テキスト ボックス 47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74" name="テキスト ボックス 47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75" name="テキスト ボックス 47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120650</xdr:rowOff>
    </xdr:from>
    <xdr:to>
      <xdr:col>23</xdr:col>
      <xdr:colOff>568325</xdr:colOff>
      <xdr:row>58</xdr:row>
      <xdr:rowOff>50800</xdr:rowOff>
    </xdr:to>
    <xdr:sp macro="" textlink="">
      <xdr:nvSpPr>
        <xdr:cNvPr id="476" name="円/楕円 475"/>
        <xdr:cNvSpPr/>
      </xdr:nvSpPr>
      <xdr:spPr>
        <a:xfrm>
          <a:off x="162687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56</xdr:row>
      <xdr:rowOff>143527</xdr:rowOff>
    </xdr:from>
    <xdr:ext cx="405111" cy="259045"/>
    <xdr:sp macro="" textlink="">
      <xdr:nvSpPr>
        <xdr:cNvPr id="477" name="【保健センター・保健所】&#10;有形固定資産減価償却率該当値テキスト"/>
        <xdr:cNvSpPr txBox="1"/>
      </xdr:nvSpPr>
      <xdr:spPr>
        <a:xfrm>
          <a:off x="16408400"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159512</xdr:rowOff>
    </xdr:from>
    <xdr:to>
      <xdr:col>22</xdr:col>
      <xdr:colOff>415925</xdr:colOff>
      <xdr:row>58</xdr:row>
      <xdr:rowOff>89662</xdr:rowOff>
    </xdr:to>
    <xdr:sp macro="" textlink="">
      <xdr:nvSpPr>
        <xdr:cNvPr id="478" name="円/楕円 477"/>
        <xdr:cNvSpPr/>
      </xdr:nvSpPr>
      <xdr:spPr>
        <a:xfrm>
          <a:off x="15430500" y="993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58</xdr:row>
      <xdr:rowOff>0</xdr:rowOff>
    </xdr:from>
    <xdr:to>
      <xdr:col>23</xdr:col>
      <xdr:colOff>517525</xdr:colOff>
      <xdr:row>58</xdr:row>
      <xdr:rowOff>38862</xdr:rowOff>
    </xdr:to>
    <xdr:cxnSp macro="">
      <xdr:nvCxnSpPr>
        <xdr:cNvPr id="479" name="直線コネクタ 478"/>
        <xdr:cNvCxnSpPr/>
      </xdr:nvCxnSpPr>
      <xdr:spPr>
        <a:xfrm flipV="1">
          <a:off x="15481300" y="9944100"/>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61</xdr:row>
      <xdr:rowOff>37355</xdr:rowOff>
    </xdr:from>
    <xdr:ext cx="405111" cy="259045"/>
    <xdr:sp macro="" textlink="">
      <xdr:nvSpPr>
        <xdr:cNvPr id="480" name="n_1aveValue【保健センター・保健所】&#10;有形固定資産減価償却率"/>
        <xdr:cNvSpPr txBox="1"/>
      </xdr:nvSpPr>
      <xdr:spPr>
        <a:xfrm>
          <a:off x="15266043" y="1049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106189</xdr:rowOff>
    </xdr:from>
    <xdr:ext cx="405111" cy="259045"/>
    <xdr:sp macro="" textlink="">
      <xdr:nvSpPr>
        <xdr:cNvPr id="481" name="n_1mainValue【保健センター・保健所】&#10;有形固定資産減価償却率"/>
        <xdr:cNvSpPr txBox="1"/>
      </xdr:nvSpPr>
      <xdr:spPr>
        <a:xfrm>
          <a:off x="15266043" y="970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82" name="正方形/長方形 48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83" name="正方形/長方形 48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84" name="正方形/長方形 48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85" name="正方形/長方形 48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86" name="正方形/長方形 48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87" name="正方形/長方形 48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88" name="正方形/長方形 48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89" name="正方形/長方形 48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90" name="テキスト ボックス 48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91" name="直線コネクタ 49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92" name="直線コネクタ 49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93" name="テキスト ボックス 49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94" name="直線コネクタ 49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95" name="テキスト ボックス 49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96" name="直線コネクタ 49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97" name="テキスト ボックス 49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98" name="直線コネクタ 49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99" name="テキスト ボックス 49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00" name="直線コネクタ 49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01" name="テキスト ボックス 50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0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61722</xdr:rowOff>
    </xdr:from>
    <xdr:to>
      <xdr:col>32</xdr:col>
      <xdr:colOff>186689</xdr:colOff>
      <xdr:row>63</xdr:row>
      <xdr:rowOff>80010</xdr:rowOff>
    </xdr:to>
    <xdr:cxnSp macro="">
      <xdr:nvCxnSpPr>
        <xdr:cNvPr id="503" name="直線コネクタ 502"/>
        <xdr:cNvCxnSpPr/>
      </xdr:nvCxnSpPr>
      <xdr:spPr>
        <a:xfrm flipV="1">
          <a:off x="22160864" y="949147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83837</xdr:rowOff>
    </xdr:from>
    <xdr:ext cx="469744" cy="259045"/>
    <xdr:sp macro="" textlink="">
      <xdr:nvSpPr>
        <xdr:cNvPr id="504" name="【保健センター・保健所】&#10;一人当たり面積最小値テキスト"/>
        <xdr:cNvSpPr txBox="1"/>
      </xdr:nvSpPr>
      <xdr:spPr>
        <a:xfrm>
          <a:off x="222504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32</xdr:col>
      <xdr:colOff>98425</xdr:colOff>
      <xdr:row>63</xdr:row>
      <xdr:rowOff>80010</xdr:rowOff>
    </xdr:from>
    <xdr:to>
      <xdr:col>32</xdr:col>
      <xdr:colOff>276225</xdr:colOff>
      <xdr:row>63</xdr:row>
      <xdr:rowOff>80010</xdr:rowOff>
    </xdr:to>
    <xdr:cxnSp macro="">
      <xdr:nvCxnSpPr>
        <xdr:cNvPr id="505" name="直線コネクタ 504"/>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8399</xdr:rowOff>
    </xdr:from>
    <xdr:ext cx="469744" cy="259045"/>
    <xdr:sp macro="" textlink="">
      <xdr:nvSpPr>
        <xdr:cNvPr id="506" name="【保健センター・保健所】&#10;一人当たり面積最大値テキスト"/>
        <xdr:cNvSpPr txBox="1"/>
      </xdr:nvSpPr>
      <xdr:spPr>
        <a:xfrm>
          <a:off x="222504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0.162</a:t>
          </a:r>
          <a:endParaRPr kumimoji="1" lang="ja-JP" altLang="en-US" sz="1000" b="1">
            <a:latin typeface="ＭＳ Ｐゴシック"/>
          </a:endParaRPr>
        </a:p>
      </xdr:txBody>
    </xdr:sp>
    <xdr:clientData/>
  </xdr:oneCellAnchor>
  <xdr:twoCellAnchor>
    <xdr:from>
      <xdr:col>32</xdr:col>
      <xdr:colOff>98425</xdr:colOff>
      <xdr:row>55</xdr:row>
      <xdr:rowOff>61722</xdr:rowOff>
    </xdr:from>
    <xdr:to>
      <xdr:col>32</xdr:col>
      <xdr:colOff>276225</xdr:colOff>
      <xdr:row>55</xdr:row>
      <xdr:rowOff>61722</xdr:rowOff>
    </xdr:to>
    <xdr:cxnSp macro="">
      <xdr:nvCxnSpPr>
        <xdr:cNvPr id="507" name="直線コネクタ 506"/>
        <xdr:cNvCxnSpPr/>
      </xdr:nvCxnSpPr>
      <xdr:spPr>
        <a:xfrm>
          <a:off x="22072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154957</xdr:rowOff>
    </xdr:from>
    <xdr:ext cx="469744" cy="259045"/>
    <xdr:sp macro="" textlink="">
      <xdr:nvSpPr>
        <xdr:cNvPr id="508" name="【保健センター・保健所】&#10;一人当たり面積平均値テキスト"/>
        <xdr:cNvSpPr txBox="1"/>
      </xdr:nvSpPr>
      <xdr:spPr>
        <a:xfrm>
          <a:off x="22250400" y="1027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132080</xdr:rowOff>
    </xdr:from>
    <xdr:to>
      <xdr:col>32</xdr:col>
      <xdr:colOff>238125</xdr:colOff>
      <xdr:row>61</xdr:row>
      <xdr:rowOff>62230</xdr:rowOff>
    </xdr:to>
    <xdr:sp macro="" textlink="">
      <xdr:nvSpPr>
        <xdr:cNvPr id="509" name="フローチャート : 判断 508"/>
        <xdr:cNvSpPr/>
      </xdr:nvSpPr>
      <xdr:spPr>
        <a:xfrm>
          <a:off x="22110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132080</xdr:rowOff>
    </xdr:from>
    <xdr:to>
      <xdr:col>31</xdr:col>
      <xdr:colOff>85725</xdr:colOff>
      <xdr:row>61</xdr:row>
      <xdr:rowOff>62230</xdr:rowOff>
    </xdr:to>
    <xdr:sp macro="" textlink="">
      <xdr:nvSpPr>
        <xdr:cNvPr id="510" name="フローチャート : 判断 509"/>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11" name="テキスト ボックス 51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12" name="テキスト ボックス 51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13" name="テキスト ボックス 51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14" name="テキスト ボックス 51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15" name="テキスト ボックス 51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118364</xdr:rowOff>
    </xdr:from>
    <xdr:to>
      <xdr:col>32</xdr:col>
      <xdr:colOff>238125</xdr:colOff>
      <xdr:row>63</xdr:row>
      <xdr:rowOff>48514</xdr:rowOff>
    </xdr:to>
    <xdr:sp macro="" textlink="">
      <xdr:nvSpPr>
        <xdr:cNvPr id="516" name="円/楕円 515"/>
        <xdr:cNvSpPr/>
      </xdr:nvSpPr>
      <xdr:spPr>
        <a:xfrm>
          <a:off x="221107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33291</xdr:rowOff>
    </xdr:from>
    <xdr:ext cx="469744" cy="259045"/>
    <xdr:sp macro="" textlink="">
      <xdr:nvSpPr>
        <xdr:cNvPr id="517" name="【保健センター・保健所】&#10;一人当たり面積該当値テキスト"/>
        <xdr:cNvSpPr txBox="1"/>
      </xdr:nvSpPr>
      <xdr:spPr>
        <a:xfrm>
          <a:off x="22250400" y="10663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0.019</a:t>
          </a:r>
          <a:endParaRPr kumimoji="1" lang="ja-JP" altLang="en-US" sz="1000" b="1">
            <a:solidFill>
              <a:srgbClr val="FF0000"/>
            </a:solidFill>
            <a:latin typeface="ＭＳ Ｐゴシック"/>
          </a:endParaRPr>
        </a:p>
      </xdr:txBody>
    </xdr:sp>
    <xdr:clientData/>
  </xdr:oneCellAnchor>
  <xdr:twoCellAnchor>
    <xdr:from>
      <xdr:col>30</xdr:col>
      <xdr:colOff>669925</xdr:colOff>
      <xdr:row>62</xdr:row>
      <xdr:rowOff>118364</xdr:rowOff>
    </xdr:from>
    <xdr:to>
      <xdr:col>31</xdr:col>
      <xdr:colOff>85725</xdr:colOff>
      <xdr:row>63</xdr:row>
      <xdr:rowOff>48514</xdr:rowOff>
    </xdr:to>
    <xdr:sp macro="" textlink="">
      <xdr:nvSpPr>
        <xdr:cNvPr id="518" name="円/楕円 517"/>
        <xdr:cNvSpPr/>
      </xdr:nvSpPr>
      <xdr:spPr>
        <a:xfrm>
          <a:off x="212725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62</xdr:row>
      <xdr:rowOff>169164</xdr:rowOff>
    </xdr:from>
    <xdr:to>
      <xdr:col>32</xdr:col>
      <xdr:colOff>187325</xdr:colOff>
      <xdr:row>62</xdr:row>
      <xdr:rowOff>169164</xdr:rowOff>
    </xdr:to>
    <xdr:cxnSp macro="">
      <xdr:nvCxnSpPr>
        <xdr:cNvPr id="519" name="直線コネクタ 518"/>
        <xdr:cNvCxnSpPr/>
      </xdr:nvCxnSpPr>
      <xdr:spPr>
        <a:xfrm>
          <a:off x="21323300" y="107990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59</xdr:row>
      <xdr:rowOff>78757</xdr:rowOff>
    </xdr:from>
    <xdr:ext cx="469744" cy="259045"/>
    <xdr:sp macro="" textlink="">
      <xdr:nvSpPr>
        <xdr:cNvPr id="520" name="n_1aveValue【保健センター・保健所】&#10;一人当たり面積"/>
        <xdr:cNvSpPr txBox="1"/>
      </xdr:nvSpPr>
      <xdr:spPr>
        <a:xfrm>
          <a:off x="210757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39641</xdr:rowOff>
    </xdr:from>
    <xdr:ext cx="469744" cy="259045"/>
    <xdr:sp macro="" textlink="">
      <xdr:nvSpPr>
        <xdr:cNvPr id="521" name="n_1mainValue【保健センター・保健所】&#10;一人当たり面積"/>
        <xdr:cNvSpPr txBox="1"/>
      </xdr:nvSpPr>
      <xdr:spPr>
        <a:xfrm>
          <a:off x="21075727" y="1084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22" name="正方形/長方形 5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23" name="正方形/長方形 5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24" name="正方形/長方形 5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25" name="正方形/長方形 5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26" name="正方形/長方形 5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27" name="正方形/長方形 5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28" name="正方形/長方形 5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29" name="正方形/長方形 5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30" name="テキスト ボックス 5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31" name="直線コネクタ 5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32" name="テキスト ボックス 531"/>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33" name="直線コネクタ 53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34" name="テキスト ボックス 53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35" name="直線コネクタ 53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36" name="テキスト ボックス 53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37" name="直線コネクタ 5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38" name="テキスト ボックス 5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39" name="直線コネクタ 53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40" name="テキスト ボックス 53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41" name="直線コネクタ 54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42" name="テキスト ボックス 54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43" name="直線コネクタ 5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44" name="テキスト ボックス 543"/>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53339</xdr:rowOff>
    </xdr:from>
    <xdr:to>
      <xdr:col>23</xdr:col>
      <xdr:colOff>516889</xdr:colOff>
      <xdr:row>87</xdr:row>
      <xdr:rowOff>11430</xdr:rowOff>
    </xdr:to>
    <xdr:cxnSp macro="">
      <xdr:nvCxnSpPr>
        <xdr:cNvPr id="546" name="直線コネクタ 545"/>
        <xdr:cNvCxnSpPr/>
      </xdr:nvCxnSpPr>
      <xdr:spPr>
        <a:xfrm flipV="1">
          <a:off x="16318864" y="13597889"/>
          <a:ext cx="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15257</xdr:rowOff>
    </xdr:from>
    <xdr:ext cx="405111" cy="259045"/>
    <xdr:sp macro="" textlink="">
      <xdr:nvSpPr>
        <xdr:cNvPr id="547" name="【消防施設】&#10;有形固定資産減価償却率最小値テキスト"/>
        <xdr:cNvSpPr txBox="1"/>
      </xdr:nvSpPr>
      <xdr:spPr>
        <a:xfrm>
          <a:off x="164084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a:t>
          </a:r>
          <a:endParaRPr kumimoji="1" lang="ja-JP" altLang="en-US" sz="1000" b="1">
            <a:latin typeface="ＭＳ Ｐゴシック"/>
          </a:endParaRPr>
        </a:p>
      </xdr:txBody>
    </xdr:sp>
    <xdr:clientData/>
  </xdr:oneCellAnchor>
  <xdr:twoCellAnchor>
    <xdr:from>
      <xdr:col>23</xdr:col>
      <xdr:colOff>428625</xdr:colOff>
      <xdr:row>87</xdr:row>
      <xdr:rowOff>11430</xdr:rowOff>
    </xdr:from>
    <xdr:to>
      <xdr:col>23</xdr:col>
      <xdr:colOff>606425</xdr:colOff>
      <xdr:row>87</xdr:row>
      <xdr:rowOff>11430</xdr:rowOff>
    </xdr:to>
    <xdr:cxnSp macro="">
      <xdr:nvCxnSpPr>
        <xdr:cNvPr id="548" name="直線コネクタ 547"/>
        <xdr:cNvCxnSpPr/>
      </xdr:nvCxnSpPr>
      <xdr:spPr>
        <a:xfrm>
          <a:off x="16230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16</xdr:rowOff>
    </xdr:from>
    <xdr:ext cx="405111" cy="259045"/>
    <xdr:sp macro="" textlink="">
      <xdr:nvSpPr>
        <xdr:cNvPr id="549" name="【消防施設】&#10;有形固定資産減価償却率最大値テキスト"/>
        <xdr:cNvSpPr txBox="1"/>
      </xdr:nvSpPr>
      <xdr:spPr>
        <a:xfrm>
          <a:off x="16408400" y="1337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73.1</a:t>
          </a:r>
          <a:endParaRPr kumimoji="1" lang="ja-JP" altLang="en-US" sz="1000" b="1">
            <a:latin typeface="ＭＳ Ｐゴシック"/>
          </a:endParaRPr>
        </a:p>
      </xdr:txBody>
    </xdr:sp>
    <xdr:clientData/>
  </xdr:oneCellAnchor>
  <xdr:twoCellAnchor>
    <xdr:from>
      <xdr:col>23</xdr:col>
      <xdr:colOff>428625</xdr:colOff>
      <xdr:row>79</xdr:row>
      <xdr:rowOff>53339</xdr:rowOff>
    </xdr:from>
    <xdr:to>
      <xdr:col>23</xdr:col>
      <xdr:colOff>606425</xdr:colOff>
      <xdr:row>79</xdr:row>
      <xdr:rowOff>53339</xdr:rowOff>
    </xdr:to>
    <xdr:cxnSp macro="">
      <xdr:nvCxnSpPr>
        <xdr:cNvPr id="550" name="直線コネクタ 549"/>
        <xdr:cNvCxnSpPr/>
      </xdr:nvCxnSpPr>
      <xdr:spPr>
        <a:xfrm>
          <a:off x="16230600" y="1359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152416</xdr:rowOff>
    </xdr:from>
    <xdr:ext cx="405111" cy="259045"/>
    <xdr:sp macro="" textlink="">
      <xdr:nvSpPr>
        <xdr:cNvPr id="551" name="【消防施設】&#10;有形固定資産減価償却率平均値テキスト"/>
        <xdr:cNvSpPr txBox="1"/>
      </xdr:nvSpPr>
      <xdr:spPr>
        <a:xfrm>
          <a:off x="16408400" y="14211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2539</xdr:rowOff>
    </xdr:from>
    <xdr:to>
      <xdr:col>23</xdr:col>
      <xdr:colOff>568325</xdr:colOff>
      <xdr:row>83</xdr:row>
      <xdr:rowOff>104139</xdr:rowOff>
    </xdr:to>
    <xdr:sp macro="" textlink="">
      <xdr:nvSpPr>
        <xdr:cNvPr id="552" name="フローチャート : 判断 551"/>
        <xdr:cNvSpPr/>
      </xdr:nvSpPr>
      <xdr:spPr>
        <a:xfrm>
          <a:off x="162687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90170</xdr:rowOff>
    </xdr:from>
    <xdr:to>
      <xdr:col>22</xdr:col>
      <xdr:colOff>415925</xdr:colOff>
      <xdr:row>81</xdr:row>
      <xdr:rowOff>20320</xdr:rowOff>
    </xdr:to>
    <xdr:sp macro="" textlink="">
      <xdr:nvSpPr>
        <xdr:cNvPr id="553" name="フローチャート : 判断 552"/>
        <xdr:cNvSpPr/>
      </xdr:nvSpPr>
      <xdr:spPr>
        <a:xfrm>
          <a:off x="15430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54" name="テキスト ボックス 5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55" name="テキスト ボックス 5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56" name="テキスト ボックス 5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57" name="テキスト ボックス 5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58" name="テキスト ボックス 5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135889</xdr:rowOff>
    </xdr:from>
    <xdr:to>
      <xdr:col>22</xdr:col>
      <xdr:colOff>415925</xdr:colOff>
      <xdr:row>82</xdr:row>
      <xdr:rowOff>66039</xdr:rowOff>
    </xdr:to>
    <xdr:sp macro="" textlink="">
      <xdr:nvSpPr>
        <xdr:cNvPr id="559" name="円/楕円 558"/>
        <xdr:cNvSpPr/>
      </xdr:nvSpPr>
      <xdr:spPr>
        <a:xfrm>
          <a:off x="15430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36847</xdr:rowOff>
    </xdr:from>
    <xdr:ext cx="405111" cy="259045"/>
    <xdr:sp macro="" textlink="">
      <xdr:nvSpPr>
        <xdr:cNvPr id="560" name="n_1aveValue【消防施設】&#10;有形固定資産減価償却率"/>
        <xdr:cNvSpPr txBox="1"/>
      </xdr:nvSpPr>
      <xdr:spPr>
        <a:xfrm>
          <a:off x="15266043"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oneCellAnchor>
    <xdr:from>
      <xdr:col>22</xdr:col>
      <xdr:colOff>149868</xdr:colOff>
      <xdr:row>82</xdr:row>
      <xdr:rowOff>57166</xdr:rowOff>
    </xdr:from>
    <xdr:ext cx="405111" cy="259045"/>
    <xdr:sp macro="" textlink="">
      <xdr:nvSpPr>
        <xdr:cNvPr id="561" name="n_1mainValue【消防施設】&#10;有形固定資産減価償却率"/>
        <xdr:cNvSpPr txBox="1"/>
      </xdr:nvSpPr>
      <xdr:spPr>
        <a:xfrm>
          <a:off x="15266043"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62" name="正方形/長方形 56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63" name="正方形/長方形 56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64" name="正方形/長方形 56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65" name="正方形/長方形 56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66" name="正方形/長方形 56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67" name="正方形/長方形 56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68" name="正方形/長方形 56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69" name="正方形/長方形 56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70" name="テキスト ボックス 56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71" name="直線コネクタ 57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72" name="直線コネクタ 57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73" name="テキスト ボックス 57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74" name="直線コネクタ 57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75" name="テキスト ボックス 57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76" name="直線コネクタ 57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77" name="テキスト ボックス 57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78" name="直線コネクタ 57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79" name="テキスト ボックス 57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80" name="直線コネクタ 57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81" name="テキスト ボックス 58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82" name="直線コネクタ 58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83" name="テキスト ボックス 58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84" name="直線コネクタ 58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85" name="テキスト ボックス 58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8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5443</xdr:rowOff>
    </xdr:from>
    <xdr:to>
      <xdr:col>32</xdr:col>
      <xdr:colOff>186689</xdr:colOff>
      <xdr:row>86</xdr:row>
      <xdr:rowOff>48986</xdr:rowOff>
    </xdr:to>
    <xdr:cxnSp macro="">
      <xdr:nvCxnSpPr>
        <xdr:cNvPr id="587" name="直線コネクタ 586"/>
        <xdr:cNvCxnSpPr/>
      </xdr:nvCxnSpPr>
      <xdr:spPr>
        <a:xfrm flipV="1">
          <a:off x="22160864" y="13378543"/>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52813</xdr:rowOff>
    </xdr:from>
    <xdr:ext cx="469744" cy="259045"/>
    <xdr:sp macro="" textlink="">
      <xdr:nvSpPr>
        <xdr:cNvPr id="588" name="【消防施設】&#10;一人当たり面積最小値テキスト"/>
        <xdr:cNvSpPr txBox="1"/>
      </xdr:nvSpPr>
      <xdr:spPr>
        <a:xfrm>
          <a:off x="222504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86</xdr:row>
      <xdr:rowOff>48986</xdr:rowOff>
    </xdr:from>
    <xdr:to>
      <xdr:col>32</xdr:col>
      <xdr:colOff>276225</xdr:colOff>
      <xdr:row>86</xdr:row>
      <xdr:rowOff>48986</xdr:rowOff>
    </xdr:to>
    <xdr:cxnSp macro="">
      <xdr:nvCxnSpPr>
        <xdr:cNvPr id="589" name="直線コネクタ 588"/>
        <xdr:cNvCxnSpPr/>
      </xdr:nvCxnSpPr>
      <xdr:spPr>
        <a:xfrm>
          <a:off x="22072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123570</xdr:rowOff>
    </xdr:from>
    <xdr:ext cx="469744" cy="259045"/>
    <xdr:sp macro="" textlink="">
      <xdr:nvSpPr>
        <xdr:cNvPr id="590" name="【消防施設】&#10;一人当たり面積最大値テキスト"/>
        <xdr:cNvSpPr txBox="1"/>
      </xdr:nvSpPr>
      <xdr:spPr>
        <a:xfrm>
          <a:off x="222504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0.141</a:t>
          </a:r>
          <a:endParaRPr kumimoji="1" lang="ja-JP" altLang="en-US" sz="1000" b="1">
            <a:latin typeface="ＭＳ Ｐゴシック"/>
          </a:endParaRPr>
        </a:p>
      </xdr:txBody>
    </xdr:sp>
    <xdr:clientData/>
  </xdr:oneCellAnchor>
  <xdr:twoCellAnchor>
    <xdr:from>
      <xdr:col>32</xdr:col>
      <xdr:colOff>98425</xdr:colOff>
      <xdr:row>78</xdr:row>
      <xdr:rowOff>5443</xdr:rowOff>
    </xdr:from>
    <xdr:to>
      <xdr:col>32</xdr:col>
      <xdr:colOff>276225</xdr:colOff>
      <xdr:row>78</xdr:row>
      <xdr:rowOff>5443</xdr:rowOff>
    </xdr:to>
    <xdr:cxnSp macro="">
      <xdr:nvCxnSpPr>
        <xdr:cNvPr id="591" name="直線コネクタ 590"/>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50091</xdr:rowOff>
    </xdr:from>
    <xdr:ext cx="469744" cy="259045"/>
    <xdr:sp macro="" textlink="">
      <xdr:nvSpPr>
        <xdr:cNvPr id="592" name="【消防施設】&#10;一人当たり面積平均値テキスト"/>
        <xdr:cNvSpPr txBox="1"/>
      </xdr:nvSpPr>
      <xdr:spPr>
        <a:xfrm>
          <a:off x="22250400" y="13937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71664</xdr:rowOff>
    </xdr:from>
    <xdr:to>
      <xdr:col>32</xdr:col>
      <xdr:colOff>238125</xdr:colOff>
      <xdr:row>82</xdr:row>
      <xdr:rowOff>1814</xdr:rowOff>
    </xdr:to>
    <xdr:sp macro="" textlink="">
      <xdr:nvSpPr>
        <xdr:cNvPr id="593" name="フローチャート : 判断 592"/>
        <xdr:cNvSpPr/>
      </xdr:nvSpPr>
      <xdr:spPr>
        <a:xfrm>
          <a:off x="22110700" y="1395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166914</xdr:rowOff>
    </xdr:from>
    <xdr:to>
      <xdr:col>31</xdr:col>
      <xdr:colOff>85725</xdr:colOff>
      <xdr:row>81</xdr:row>
      <xdr:rowOff>97064</xdr:rowOff>
    </xdr:to>
    <xdr:sp macro="" textlink="">
      <xdr:nvSpPr>
        <xdr:cNvPr id="594" name="フローチャート : 判断 593"/>
        <xdr:cNvSpPr/>
      </xdr:nvSpPr>
      <xdr:spPr>
        <a:xfrm>
          <a:off x="21272500" y="1388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95" name="テキスト ボックス 59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96" name="テキスト ボックス 59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97" name="テキスト ボックス 59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98" name="テキスト ボックス 59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99" name="テキスト ボックス 59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147864</xdr:rowOff>
    </xdr:from>
    <xdr:to>
      <xdr:col>31</xdr:col>
      <xdr:colOff>85725</xdr:colOff>
      <xdr:row>82</xdr:row>
      <xdr:rowOff>78014</xdr:rowOff>
    </xdr:to>
    <xdr:sp macro="" textlink="">
      <xdr:nvSpPr>
        <xdr:cNvPr id="600" name="円/楕円 599"/>
        <xdr:cNvSpPr/>
      </xdr:nvSpPr>
      <xdr:spPr>
        <a:xfrm>
          <a:off x="21272500" y="1403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113591</xdr:rowOff>
    </xdr:from>
    <xdr:ext cx="469744" cy="259045"/>
    <xdr:sp macro="" textlink="">
      <xdr:nvSpPr>
        <xdr:cNvPr id="601" name="n_1aveValue【消防施設】&#10;一人当たり面積"/>
        <xdr:cNvSpPr txBox="1"/>
      </xdr:nvSpPr>
      <xdr:spPr>
        <a:xfrm>
          <a:off x="21075727" y="1365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0.090</a:t>
          </a:r>
          <a:endParaRPr kumimoji="1" lang="ja-JP" altLang="en-US" sz="1000" b="1">
            <a:solidFill>
              <a:srgbClr val="000080"/>
            </a:solidFill>
            <a:latin typeface="ＭＳ Ｐゴシック"/>
          </a:endParaRPr>
        </a:p>
      </xdr:txBody>
    </xdr:sp>
    <xdr:clientData/>
  </xdr:oneCellAnchor>
  <xdr:oneCellAnchor>
    <xdr:from>
      <xdr:col>30</xdr:col>
      <xdr:colOff>473152</xdr:colOff>
      <xdr:row>82</xdr:row>
      <xdr:rowOff>69141</xdr:rowOff>
    </xdr:from>
    <xdr:ext cx="469744" cy="259045"/>
    <xdr:sp macro="" textlink="">
      <xdr:nvSpPr>
        <xdr:cNvPr id="602" name="n_1mainValue【消防施設】&#10;一人当たり面積"/>
        <xdr:cNvSpPr txBox="1"/>
      </xdr:nvSpPr>
      <xdr:spPr>
        <a:xfrm>
          <a:off x="21075727" y="1412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03" name="正方形/長方形 60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04" name="正方形/長方形 6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05" name="正方形/長方形 6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06" name="正方形/長方形 6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07" name="正方形/長方形 6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08" name="正方形/長方形 6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09" name="正方形/長方形 6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10" name="正方形/長方形 60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11" name="テキスト ボックス 61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12" name="直線コネクタ 61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613" name="直線コネクタ 61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614" name="テキスト ボックス 613"/>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15" name="直線コネクタ 61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16" name="テキスト ボックス 61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17" name="直線コネクタ 61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18" name="テキスト ボックス 61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19" name="直線コネクタ 61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20" name="テキスト ボックス 61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21" name="直線コネクタ 62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622" name="テキスト ボックス 62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23" name="直線コネクタ 62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24" name="テキスト ボックス 62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2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11430</xdr:rowOff>
    </xdr:from>
    <xdr:to>
      <xdr:col>23</xdr:col>
      <xdr:colOff>516889</xdr:colOff>
      <xdr:row>107</xdr:row>
      <xdr:rowOff>72389</xdr:rowOff>
    </xdr:to>
    <xdr:cxnSp macro="">
      <xdr:nvCxnSpPr>
        <xdr:cNvPr id="626" name="直線コネクタ 625"/>
        <xdr:cNvCxnSpPr/>
      </xdr:nvCxnSpPr>
      <xdr:spPr>
        <a:xfrm flipV="1">
          <a:off x="16318864" y="17156430"/>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76216</xdr:rowOff>
    </xdr:from>
    <xdr:ext cx="405111" cy="259045"/>
    <xdr:sp macro="" textlink="">
      <xdr:nvSpPr>
        <xdr:cNvPr id="627" name="【庁舎】&#10;有形固定資産減価償却率最小値テキスト"/>
        <xdr:cNvSpPr txBox="1"/>
      </xdr:nvSpPr>
      <xdr:spPr>
        <a:xfrm>
          <a:off x="16408400"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23</xdr:col>
      <xdr:colOff>428625</xdr:colOff>
      <xdr:row>107</xdr:row>
      <xdr:rowOff>72389</xdr:rowOff>
    </xdr:from>
    <xdr:to>
      <xdr:col>23</xdr:col>
      <xdr:colOff>606425</xdr:colOff>
      <xdr:row>107</xdr:row>
      <xdr:rowOff>72389</xdr:rowOff>
    </xdr:to>
    <xdr:cxnSp macro="">
      <xdr:nvCxnSpPr>
        <xdr:cNvPr id="628" name="直線コネクタ 627"/>
        <xdr:cNvCxnSpPr/>
      </xdr:nvCxnSpPr>
      <xdr:spPr>
        <a:xfrm>
          <a:off x="16230600" y="1841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129557</xdr:rowOff>
    </xdr:from>
    <xdr:ext cx="405111" cy="259045"/>
    <xdr:sp macro="" textlink="">
      <xdr:nvSpPr>
        <xdr:cNvPr id="629" name="【庁舎】&#10;有形固定資産減価償却率最大値テキスト"/>
        <xdr:cNvSpPr txBox="1"/>
      </xdr:nvSpPr>
      <xdr:spPr>
        <a:xfrm>
          <a:off x="16408400" y="1693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23</xdr:col>
      <xdr:colOff>428625</xdr:colOff>
      <xdr:row>100</xdr:row>
      <xdr:rowOff>11430</xdr:rowOff>
    </xdr:from>
    <xdr:to>
      <xdr:col>23</xdr:col>
      <xdr:colOff>606425</xdr:colOff>
      <xdr:row>100</xdr:row>
      <xdr:rowOff>11430</xdr:rowOff>
    </xdr:to>
    <xdr:cxnSp macro="">
      <xdr:nvCxnSpPr>
        <xdr:cNvPr id="630" name="直線コネクタ 629"/>
        <xdr:cNvCxnSpPr/>
      </xdr:nvCxnSpPr>
      <xdr:spPr>
        <a:xfrm>
          <a:off x="16230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31132</xdr:rowOff>
    </xdr:from>
    <xdr:ext cx="405111" cy="259045"/>
    <xdr:sp macro="" textlink="">
      <xdr:nvSpPr>
        <xdr:cNvPr id="631" name="【庁舎】&#10;有形固定資産減価償却率平均値テキスト"/>
        <xdr:cNvSpPr txBox="1"/>
      </xdr:nvSpPr>
      <xdr:spPr>
        <a:xfrm>
          <a:off x="16408400" y="17519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8255</xdr:rowOff>
    </xdr:from>
    <xdr:to>
      <xdr:col>23</xdr:col>
      <xdr:colOff>568325</xdr:colOff>
      <xdr:row>103</xdr:row>
      <xdr:rowOff>109855</xdr:rowOff>
    </xdr:to>
    <xdr:sp macro="" textlink="">
      <xdr:nvSpPr>
        <xdr:cNvPr id="632" name="フローチャート : 判断 631"/>
        <xdr:cNvSpPr/>
      </xdr:nvSpPr>
      <xdr:spPr>
        <a:xfrm>
          <a:off x="162687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147320</xdr:rowOff>
    </xdr:from>
    <xdr:to>
      <xdr:col>22</xdr:col>
      <xdr:colOff>415925</xdr:colOff>
      <xdr:row>103</xdr:row>
      <xdr:rowOff>77470</xdr:rowOff>
    </xdr:to>
    <xdr:sp macro="" textlink="">
      <xdr:nvSpPr>
        <xdr:cNvPr id="633" name="フローチャート : 判断 632"/>
        <xdr:cNvSpPr/>
      </xdr:nvSpPr>
      <xdr:spPr>
        <a:xfrm>
          <a:off x="15430500" y="1763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34" name="テキスト ボックス 63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35" name="テキスト ボックス 63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36" name="テキスト ボックス 63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37" name="テキスト ボックス 63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38" name="テキスト ボックス 63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106</xdr:row>
      <xdr:rowOff>44450</xdr:rowOff>
    </xdr:from>
    <xdr:to>
      <xdr:col>23</xdr:col>
      <xdr:colOff>568325</xdr:colOff>
      <xdr:row>106</xdr:row>
      <xdr:rowOff>146050</xdr:rowOff>
    </xdr:to>
    <xdr:sp macro="" textlink="">
      <xdr:nvSpPr>
        <xdr:cNvPr id="639" name="円/楕円 638"/>
        <xdr:cNvSpPr/>
      </xdr:nvSpPr>
      <xdr:spPr>
        <a:xfrm>
          <a:off x="162687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106</xdr:row>
      <xdr:rowOff>22877</xdr:rowOff>
    </xdr:from>
    <xdr:ext cx="405111" cy="259045"/>
    <xdr:sp macro="" textlink="">
      <xdr:nvSpPr>
        <xdr:cNvPr id="640" name="【庁舎】&#10;有形固定資産減価償却率該当値テキスト"/>
        <xdr:cNvSpPr txBox="1"/>
      </xdr:nvSpPr>
      <xdr:spPr>
        <a:xfrm>
          <a:off x="16408400" y="181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22</xdr:col>
      <xdr:colOff>314325</xdr:colOff>
      <xdr:row>106</xdr:row>
      <xdr:rowOff>80645</xdr:rowOff>
    </xdr:from>
    <xdr:to>
      <xdr:col>22</xdr:col>
      <xdr:colOff>415925</xdr:colOff>
      <xdr:row>107</xdr:row>
      <xdr:rowOff>10795</xdr:rowOff>
    </xdr:to>
    <xdr:sp macro="" textlink="">
      <xdr:nvSpPr>
        <xdr:cNvPr id="641" name="円/楕円 640"/>
        <xdr:cNvSpPr/>
      </xdr:nvSpPr>
      <xdr:spPr>
        <a:xfrm>
          <a:off x="15430500" y="1825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106</xdr:row>
      <xdr:rowOff>95250</xdr:rowOff>
    </xdr:from>
    <xdr:to>
      <xdr:col>23</xdr:col>
      <xdr:colOff>517525</xdr:colOff>
      <xdr:row>106</xdr:row>
      <xdr:rowOff>131445</xdr:rowOff>
    </xdr:to>
    <xdr:cxnSp macro="">
      <xdr:nvCxnSpPr>
        <xdr:cNvPr id="642" name="直線コネクタ 641"/>
        <xdr:cNvCxnSpPr/>
      </xdr:nvCxnSpPr>
      <xdr:spPr>
        <a:xfrm flipV="1">
          <a:off x="15481300" y="1826895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101</xdr:row>
      <xdr:rowOff>93997</xdr:rowOff>
    </xdr:from>
    <xdr:ext cx="405111" cy="259045"/>
    <xdr:sp macro="" textlink="">
      <xdr:nvSpPr>
        <xdr:cNvPr id="643" name="n_1aveValue【庁舎】&#10;有形固定資産減価償却率"/>
        <xdr:cNvSpPr txBox="1"/>
      </xdr:nvSpPr>
      <xdr:spPr>
        <a:xfrm>
          <a:off x="15266043" y="1741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22</xdr:col>
      <xdr:colOff>149868</xdr:colOff>
      <xdr:row>107</xdr:row>
      <xdr:rowOff>1922</xdr:rowOff>
    </xdr:from>
    <xdr:ext cx="405111" cy="259045"/>
    <xdr:sp macro="" textlink="">
      <xdr:nvSpPr>
        <xdr:cNvPr id="644" name="n_1mainValue【庁舎】&#10;有形固定資産減価償却率"/>
        <xdr:cNvSpPr txBox="1"/>
      </xdr:nvSpPr>
      <xdr:spPr>
        <a:xfrm>
          <a:off x="15266043" y="1834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45" name="正方形/長方形 6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46" name="正方形/長方形 6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47" name="正方形/長方形 6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48" name="正方形/長方形 6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49" name="正方形/長方形 6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50" name="正方形/長方形 6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51" name="正方形/長方形 6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52" name="正方形/長方形 65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53" name="テキスト ボックス 65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54" name="直線コネクタ 65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55" name="テキスト ボックス 65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656" name="直線コネクタ 65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57" name="テキスト ボックス 65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58" name="直線コネクタ 65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59" name="テキスト ボックス 65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60" name="直線コネクタ 65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61" name="テキスト ボックス 66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62" name="直線コネクタ 66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63" name="テキスト ボックス 66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64" name="直線コネクタ 66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65" name="テキスト ボックス 66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6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165354</xdr:rowOff>
    </xdr:from>
    <xdr:to>
      <xdr:col>32</xdr:col>
      <xdr:colOff>186689</xdr:colOff>
      <xdr:row>107</xdr:row>
      <xdr:rowOff>147065</xdr:rowOff>
    </xdr:to>
    <xdr:cxnSp macro="">
      <xdr:nvCxnSpPr>
        <xdr:cNvPr id="667" name="直線コネクタ 666"/>
        <xdr:cNvCxnSpPr/>
      </xdr:nvCxnSpPr>
      <xdr:spPr>
        <a:xfrm flipV="1">
          <a:off x="22160864" y="17138904"/>
          <a:ext cx="0" cy="1353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150892</xdr:rowOff>
    </xdr:from>
    <xdr:ext cx="469744" cy="259045"/>
    <xdr:sp macro="" textlink="">
      <xdr:nvSpPr>
        <xdr:cNvPr id="668" name="【庁舎】&#10;一人当たり面積最小値テキスト"/>
        <xdr:cNvSpPr txBox="1"/>
      </xdr:nvSpPr>
      <xdr:spPr>
        <a:xfrm>
          <a:off x="22250400" y="184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0.122</a:t>
          </a:r>
          <a:endParaRPr kumimoji="1" lang="ja-JP" altLang="en-US" sz="1000" b="1">
            <a:latin typeface="ＭＳ Ｐゴシック"/>
          </a:endParaRPr>
        </a:p>
      </xdr:txBody>
    </xdr:sp>
    <xdr:clientData/>
  </xdr:oneCellAnchor>
  <xdr:twoCellAnchor>
    <xdr:from>
      <xdr:col>32</xdr:col>
      <xdr:colOff>98425</xdr:colOff>
      <xdr:row>107</xdr:row>
      <xdr:rowOff>147065</xdr:rowOff>
    </xdr:from>
    <xdr:to>
      <xdr:col>32</xdr:col>
      <xdr:colOff>276225</xdr:colOff>
      <xdr:row>107</xdr:row>
      <xdr:rowOff>147065</xdr:rowOff>
    </xdr:to>
    <xdr:cxnSp macro="">
      <xdr:nvCxnSpPr>
        <xdr:cNvPr id="669" name="直線コネクタ 668"/>
        <xdr:cNvCxnSpPr/>
      </xdr:nvCxnSpPr>
      <xdr:spPr>
        <a:xfrm>
          <a:off x="22072600" y="1849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112031</xdr:rowOff>
    </xdr:from>
    <xdr:ext cx="469744" cy="259045"/>
    <xdr:sp macro="" textlink="">
      <xdr:nvSpPr>
        <xdr:cNvPr id="670" name="【庁舎】&#10;一人当たり面積最大値テキスト"/>
        <xdr:cNvSpPr txBox="1"/>
      </xdr:nvSpPr>
      <xdr:spPr>
        <a:xfrm>
          <a:off x="22250400" y="1691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0.418</a:t>
          </a:r>
          <a:endParaRPr kumimoji="1" lang="ja-JP" altLang="en-US" sz="1000" b="1">
            <a:latin typeface="ＭＳ Ｐゴシック"/>
          </a:endParaRPr>
        </a:p>
      </xdr:txBody>
    </xdr:sp>
    <xdr:clientData/>
  </xdr:oneCellAnchor>
  <xdr:twoCellAnchor>
    <xdr:from>
      <xdr:col>32</xdr:col>
      <xdr:colOff>98425</xdr:colOff>
      <xdr:row>99</xdr:row>
      <xdr:rowOff>165354</xdr:rowOff>
    </xdr:from>
    <xdr:to>
      <xdr:col>32</xdr:col>
      <xdr:colOff>276225</xdr:colOff>
      <xdr:row>99</xdr:row>
      <xdr:rowOff>165354</xdr:rowOff>
    </xdr:to>
    <xdr:cxnSp macro="">
      <xdr:nvCxnSpPr>
        <xdr:cNvPr id="671" name="直線コネクタ 670"/>
        <xdr:cNvCxnSpPr/>
      </xdr:nvCxnSpPr>
      <xdr:spPr>
        <a:xfrm>
          <a:off x="22072600" y="1713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22114</xdr:rowOff>
    </xdr:from>
    <xdr:ext cx="469744" cy="259045"/>
    <xdr:sp macro="" textlink="">
      <xdr:nvSpPr>
        <xdr:cNvPr id="672" name="【庁舎】&#10;一人当たり面積平均値テキスト"/>
        <xdr:cNvSpPr txBox="1"/>
      </xdr:nvSpPr>
      <xdr:spPr>
        <a:xfrm>
          <a:off x="22250400" y="17852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0.246</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43687</xdr:rowOff>
    </xdr:from>
    <xdr:to>
      <xdr:col>32</xdr:col>
      <xdr:colOff>238125</xdr:colOff>
      <xdr:row>104</xdr:row>
      <xdr:rowOff>145287</xdr:rowOff>
    </xdr:to>
    <xdr:sp macro="" textlink="">
      <xdr:nvSpPr>
        <xdr:cNvPr id="673" name="フローチャート : 判断 672"/>
        <xdr:cNvSpPr/>
      </xdr:nvSpPr>
      <xdr:spPr>
        <a:xfrm>
          <a:off x="221107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116839</xdr:rowOff>
    </xdr:from>
    <xdr:to>
      <xdr:col>31</xdr:col>
      <xdr:colOff>85725</xdr:colOff>
      <xdr:row>105</xdr:row>
      <xdr:rowOff>46989</xdr:rowOff>
    </xdr:to>
    <xdr:sp macro="" textlink="">
      <xdr:nvSpPr>
        <xdr:cNvPr id="674" name="フローチャート : 判断 673"/>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75" name="テキスト ボックス 67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76" name="テキスト ボックス 67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77" name="テキスト ボックス 67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78" name="テキスト ボックス 67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79" name="テキスト ボックス 67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102</xdr:row>
      <xdr:rowOff>121413</xdr:rowOff>
    </xdr:from>
    <xdr:to>
      <xdr:col>32</xdr:col>
      <xdr:colOff>238125</xdr:colOff>
      <xdr:row>103</xdr:row>
      <xdr:rowOff>51563</xdr:rowOff>
    </xdr:to>
    <xdr:sp macro="" textlink="">
      <xdr:nvSpPr>
        <xdr:cNvPr id="680" name="円/楕円 679"/>
        <xdr:cNvSpPr/>
      </xdr:nvSpPr>
      <xdr:spPr>
        <a:xfrm>
          <a:off x="22110700" y="1760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101</xdr:row>
      <xdr:rowOff>144290</xdr:rowOff>
    </xdr:from>
    <xdr:ext cx="469744" cy="259045"/>
    <xdr:sp macro="" textlink="">
      <xdr:nvSpPr>
        <xdr:cNvPr id="681" name="【庁舎】&#10;一人当たり面積該当値テキスト"/>
        <xdr:cNvSpPr txBox="1"/>
      </xdr:nvSpPr>
      <xdr:spPr>
        <a:xfrm>
          <a:off x="22250400" y="1746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0.304</a:t>
          </a:r>
          <a:endParaRPr kumimoji="1" lang="ja-JP" altLang="en-US" sz="1000" b="1">
            <a:solidFill>
              <a:srgbClr val="FF0000"/>
            </a:solidFill>
            <a:latin typeface="ＭＳ Ｐゴシック"/>
          </a:endParaRPr>
        </a:p>
      </xdr:txBody>
    </xdr:sp>
    <xdr:clientData/>
  </xdr:oneCellAnchor>
  <xdr:twoCellAnchor>
    <xdr:from>
      <xdr:col>30</xdr:col>
      <xdr:colOff>669925</xdr:colOff>
      <xdr:row>102</xdr:row>
      <xdr:rowOff>130556</xdr:rowOff>
    </xdr:from>
    <xdr:to>
      <xdr:col>31</xdr:col>
      <xdr:colOff>85725</xdr:colOff>
      <xdr:row>103</xdr:row>
      <xdr:rowOff>60706</xdr:rowOff>
    </xdr:to>
    <xdr:sp macro="" textlink="">
      <xdr:nvSpPr>
        <xdr:cNvPr id="682" name="円/楕円 681"/>
        <xdr:cNvSpPr/>
      </xdr:nvSpPr>
      <xdr:spPr>
        <a:xfrm>
          <a:off x="21272500" y="1761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103</xdr:row>
      <xdr:rowOff>763</xdr:rowOff>
    </xdr:from>
    <xdr:to>
      <xdr:col>32</xdr:col>
      <xdr:colOff>187325</xdr:colOff>
      <xdr:row>103</xdr:row>
      <xdr:rowOff>9906</xdr:rowOff>
    </xdr:to>
    <xdr:cxnSp macro="">
      <xdr:nvCxnSpPr>
        <xdr:cNvPr id="683" name="直線コネクタ 682"/>
        <xdr:cNvCxnSpPr/>
      </xdr:nvCxnSpPr>
      <xdr:spPr>
        <a:xfrm flipV="1">
          <a:off x="21323300" y="17660113"/>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38116</xdr:rowOff>
    </xdr:from>
    <xdr:ext cx="469744" cy="259045"/>
    <xdr:sp macro="" textlink="">
      <xdr:nvSpPr>
        <xdr:cNvPr id="684" name="n_1aveValue【庁舎】&#10;一人当たり面積"/>
        <xdr:cNvSpPr txBox="1"/>
      </xdr:nvSpPr>
      <xdr:spPr>
        <a:xfrm>
          <a:off x="21075727"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0.230</a:t>
          </a:r>
          <a:endParaRPr kumimoji="1" lang="ja-JP" altLang="en-US" sz="1000" b="1">
            <a:solidFill>
              <a:srgbClr val="000080"/>
            </a:solidFill>
            <a:latin typeface="ＭＳ Ｐゴシック"/>
          </a:endParaRPr>
        </a:p>
      </xdr:txBody>
    </xdr:sp>
    <xdr:clientData/>
  </xdr:oneCellAnchor>
  <xdr:oneCellAnchor>
    <xdr:from>
      <xdr:col>30</xdr:col>
      <xdr:colOff>473152</xdr:colOff>
      <xdr:row>101</xdr:row>
      <xdr:rowOff>77233</xdr:rowOff>
    </xdr:from>
    <xdr:ext cx="469744" cy="259045"/>
    <xdr:sp macro="" textlink="">
      <xdr:nvSpPr>
        <xdr:cNvPr id="685" name="n_1mainValue【庁舎】&#10;一人当たり面積"/>
        <xdr:cNvSpPr txBox="1"/>
      </xdr:nvSpPr>
      <xdr:spPr>
        <a:xfrm>
          <a:off x="21075727" y="1739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0.302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86" name="正方形/長方形 68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87" name="正方形/長方形 68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88" name="テキスト ボックス 68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・類似団体と比較して特に有形固定資産減価償却率が高くなっている施設は、市民会館、保健センターであり、特に低くなっているのは庁舎である。</a:t>
          </a:r>
          <a:endParaRPr lang="ja-JP" altLang="ja-JP" sz="1400">
            <a:effectLst/>
          </a:endParaRPr>
        </a:p>
        <a:p>
          <a:r>
            <a:rPr kumimoji="1" lang="ja-JP" altLang="ja-JP" sz="1400">
              <a:solidFill>
                <a:schemeClr val="dk1"/>
              </a:solidFill>
              <a:effectLst/>
              <a:latin typeface="+mn-lt"/>
              <a:ea typeface="+mn-ea"/>
              <a:cs typeface="+mn-cs"/>
            </a:rPr>
            <a:t>　市民会館については有形固定資産減価償却率が</a:t>
          </a:r>
          <a:r>
            <a:rPr kumimoji="1" lang="en-US" altLang="ja-JP" sz="1400">
              <a:solidFill>
                <a:schemeClr val="dk1"/>
              </a:solidFill>
              <a:effectLst/>
              <a:latin typeface="+mn-lt"/>
              <a:ea typeface="+mn-ea"/>
              <a:cs typeface="+mn-cs"/>
            </a:rPr>
            <a:t>75.4</a:t>
          </a:r>
          <a:r>
            <a:rPr kumimoji="1" lang="ja-JP" altLang="ja-JP" sz="1400">
              <a:solidFill>
                <a:schemeClr val="dk1"/>
              </a:solidFill>
              <a:effectLst/>
              <a:latin typeface="+mn-lt"/>
              <a:ea typeface="+mn-ea"/>
              <a:cs typeface="+mn-cs"/>
            </a:rPr>
            <a:t>％となっているが、現市民会館は昭和</a:t>
          </a:r>
          <a:r>
            <a:rPr kumimoji="1" lang="en-US" altLang="ja-JP" sz="1400">
              <a:solidFill>
                <a:schemeClr val="dk1"/>
              </a:solidFill>
              <a:effectLst/>
              <a:latin typeface="+mn-lt"/>
              <a:ea typeface="+mn-ea"/>
              <a:cs typeface="+mn-cs"/>
            </a:rPr>
            <a:t>42</a:t>
          </a:r>
          <a:r>
            <a:rPr kumimoji="1" lang="ja-JP" altLang="ja-JP" sz="1400">
              <a:solidFill>
                <a:schemeClr val="dk1"/>
              </a:solidFill>
              <a:effectLst/>
              <a:latin typeface="+mn-lt"/>
              <a:ea typeface="+mn-ea"/>
              <a:cs typeface="+mn-cs"/>
            </a:rPr>
            <a:t>年の開館以来</a:t>
          </a:r>
          <a:r>
            <a:rPr kumimoji="1" lang="en-US" altLang="ja-JP" sz="1400">
              <a:solidFill>
                <a:schemeClr val="dk1"/>
              </a:solidFill>
              <a:effectLst/>
              <a:latin typeface="+mn-lt"/>
              <a:ea typeface="+mn-ea"/>
              <a:cs typeface="+mn-cs"/>
            </a:rPr>
            <a:t>49</a:t>
          </a:r>
          <a:r>
            <a:rPr kumimoji="1" lang="ja-JP" altLang="ja-JP" sz="1400">
              <a:solidFill>
                <a:schemeClr val="dk1"/>
              </a:solidFill>
              <a:effectLst/>
              <a:latin typeface="+mn-lt"/>
              <a:ea typeface="+mn-ea"/>
              <a:cs typeface="+mn-cs"/>
            </a:rPr>
            <a:t>年が経過し、老朽化が進んでいるため建替えが決定している。現在、平成</a:t>
          </a:r>
          <a:r>
            <a:rPr kumimoji="1" lang="en-US" altLang="ja-JP" sz="1400">
              <a:solidFill>
                <a:schemeClr val="dk1"/>
              </a:solidFill>
              <a:effectLst/>
              <a:latin typeface="+mn-lt"/>
              <a:ea typeface="+mn-ea"/>
              <a:cs typeface="+mn-cs"/>
            </a:rPr>
            <a:t>32</a:t>
          </a:r>
          <a:r>
            <a:rPr kumimoji="1" lang="ja-JP" altLang="ja-JP" sz="1400">
              <a:solidFill>
                <a:schemeClr val="dk1"/>
              </a:solidFill>
              <a:effectLst/>
              <a:latin typeface="+mn-lt"/>
              <a:ea typeface="+mn-ea"/>
              <a:cs typeface="+mn-cs"/>
            </a:rPr>
            <a:t>年度の開館を目指し事業を実施しているところであり、現市民会館は必要箇所のみ修繕を行い、完成まで維持管理費を抑制していく予定である。</a:t>
          </a:r>
          <a:endParaRPr lang="ja-JP" altLang="ja-JP" sz="1400">
            <a:effectLst/>
          </a:endParaRPr>
        </a:p>
        <a:p>
          <a:r>
            <a:rPr kumimoji="1" lang="ja-JP" altLang="ja-JP" sz="1400">
              <a:solidFill>
                <a:schemeClr val="dk1"/>
              </a:solidFill>
              <a:effectLst/>
              <a:latin typeface="+mn-lt"/>
              <a:ea typeface="+mn-ea"/>
              <a:cs typeface="+mn-cs"/>
            </a:rPr>
            <a:t>　庁舎については、平成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a:t>
          </a:r>
          <a:r>
            <a:rPr kumimoji="1" lang="en-US" altLang="ja-JP" sz="1400">
              <a:solidFill>
                <a:schemeClr val="dk1"/>
              </a:solidFill>
              <a:effectLst/>
              <a:latin typeface="+mn-lt"/>
              <a:ea typeface="+mn-ea"/>
              <a:cs typeface="+mn-cs"/>
            </a:rPr>
            <a:t>1</a:t>
          </a:r>
          <a:r>
            <a:rPr kumimoji="1" lang="ja-JP" altLang="ja-JP" sz="1400">
              <a:solidFill>
                <a:schemeClr val="dk1"/>
              </a:solidFill>
              <a:effectLst/>
              <a:latin typeface="+mn-lt"/>
              <a:ea typeface="+mn-ea"/>
              <a:cs typeface="+mn-cs"/>
            </a:rPr>
            <a:t>月に新庁舎として開所しているため有形固定資産減価償却率は</a:t>
          </a:r>
          <a:r>
            <a:rPr kumimoji="1" lang="en-US" altLang="ja-JP" sz="1400">
              <a:solidFill>
                <a:schemeClr val="dk1"/>
              </a:solidFill>
              <a:effectLst/>
              <a:latin typeface="+mn-lt"/>
              <a:ea typeface="+mn-ea"/>
              <a:cs typeface="+mn-cs"/>
            </a:rPr>
            <a:t>21.0</a:t>
          </a:r>
          <a:r>
            <a:rPr kumimoji="1" lang="ja-JP" altLang="ja-JP" sz="1400">
              <a:solidFill>
                <a:schemeClr val="dk1"/>
              </a:solidFill>
              <a:effectLst/>
              <a:latin typeface="+mn-lt"/>
              <a:ea typeface="+mn-ea"/>
              <a:cs typeface="+mn-cs"/>
            </a:rPr>
            <a:t>％と低くなっている。築年数がまだ浅いため、大きな修繕等は発生していないが、今後も適切な維持管理を図っていく必要がある。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1&#36001;&#25919;&#37096;&#38272;/&#36001;&#25919;&#20418;/&#29031;&#20250;&#12539;&#36890;&#30693;&#65288;&#19968;&#33324;&#65289;/H30&#24180;&#24230;/30.10.18&#12304;&#30476;&#24066;&#30010;&#26449;&#35506;&#12539;&#20381;&#38972;&#12305;&#24179;&#25104;28&#24180;&#24230;&#36001;&#25919;&#29366;&#27841;&#36039;&#26009;&#38598;&#12398;&#26356;&#26032;&#20316;&#26989;&#12395;&#12388;&#12356;&#12390;/2018.10.23%20&#12480;&#12454;&#12531;&#12525;&#12540;&#12489;/&#12304;&#36001;&#25919;&#29366;&#27841;&#36039;&#26009;&#38598;&#12305;_432067_&#29577;&#21517;&#24066;_2016/&#12304;&#36001;&#25919;&#29366;&#27841;&#36039;&#26009;&#38598;&#12305;_432067_&#29577;&#21517;&#24066;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cell r="N51">
            <v>8.9</v>
          </cell>
          <cell r="O51">
            <v>15.6</v>
          </cell>
        </row>
        <row r="53">
          <cell r="N53">
            <v>40.4</v>
          </cell>
          <cell r="O53">
            <v>42.5</v>
          </cell>
        </row>
        <row r="55">
          <cell r="G55" t="str">
            <v>類似団体内平均値</v>
          </cell>
          <cell r="N55">
            <v>39</v>
          </cell>
          <cell r="O55">
            <v>32.5</v>
          </cell>
        </row>
        <row r="57">
          <cell r="N57">
            <v>55.4</v>
          </cell>
          <cell r="O57">
            <v>56.7</v>
          </cell>
        </row>
        <row r="72">
          <cell r="K72" t="str">
            <v>H24</v>
          </cell>
          <cell r="L72" t="str">
            <v>H25</v>
          </cell>
          <cell r="M72" t="str">
            <v>H26</v>
          </cell>
          <cell r="N72" t="str">
            <v>H27</v>
          </cell>
          <cell r="O72" t="str">
            <v>H28</v>
          </cell>
        </row>
        <row r="73">
          <cell r="G73" t="str">
            <v>当該団体値</v>
          </cell>
          <cell r="K73">
            <v>55.6</v>
          </cell>
          <cell r="L73">
            <v>47</v>
          </cell>
          <cell r="M73">
            <v>33.4</v>
          </cell>
          <cell r="N73">
            <v>8.9</v>
          </cell>
          <cell r="O73">
            <v>15.6</v>
          </cell>
        </row>
        <row r="75">
          <cell r="K75">
            <v>11.1</v>
          </cell>
          <cell r="L75">
            <v>11</v>
          </cell>
          <cell r="M75">
            <v>10</v>
          </cell>
          <cell r="N75">
            <v>9.5</v>
          </cell>
          <cell r="O75">
            <v>8.6</v>
          </cell>
        </row>
        <row r="77">
          <cell r="G77" t="str">
            <v>類似団体内平均値</v>
          </cell>
          <cell r="K77">
            <v>58.2</v>
          </cell>
          <cell r="L77">
            <v>50.3</v>
          </cell>
          <cell r="M77">
            <v>45.9</v>
          </cell>
          <cell r="N77">
            <v>39</v>
          </cell>
          <cell r="O77">
            <v>32.5</v>
          </cell>
        </row>
        <row r="79">
          <cell r="K79">
            <v>10.3</v>
          </cell>
          <cell r="L79">
            <v>9.6</v>
          </cell>
          <cell r="M79">
            <v>8.8000000000000007</v>
          </cell>
          <cell r="N79">
            <v>9</v>
          </cell>
          <cell r="O79">
            <v>8.1999999999999993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34774004</v>
      </c>
      <c r="BO4" s="381"/>
      <c r="BP4" s="381"/>
      <c r="BQ4" s="381"/>
      <c r="BR4" s="381"/>
      <c r="BS4" s="381"/>
      <c r="BT4" s="381"/>
      <c r="BU4" s="382"/>
      <c r="BV4" s="380">
        <v>31750778</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6.4</v>
      </c>
      <c r="CU4" s="387"/>
      <c r="CV4" s="387"/>
      <c r="CW4" s="387"/>
      <c r="CX4" s="387"/>
      <c r="CY4" s="387"/>
      <c r="CZ4" s="387"/>
      <c r="DA4" s="388"/>
      <c r="DB4" s="386">
        <v>6.1</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33075764</v>
      </c>
      <c r="BO5" s="418"/>
      <c r="BP5" s="418"/>
      <c r="BQ5" s="418"/>
      <c r="BR5" s="418"/>
      <c r="BS5" s="418"/>
      <c r="BT5" s="418"/>
      <c r="BU5" s="419"/>
      <c r="BV5" s="417">
        <v>30548177</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90.6</v>
      </c>
      <c r="CU5" s="415"/>
      <c r="CV5" s="415"/>
      <c r="CW5" s="415"/>
      <c r="CX5" s="415"/>
      <c r="CY5" s="415"/>
      <c r="CZ5" s="415"/>
      <c r="DA5" s="416"/>
      <c r="DB5" s="414">
        <v>88.2</v>
      </c>
      <c r="DC5" s="415"/>
      <c r="DD5" s="415"/>
      <c r="DE5" s="415"/>
      <c r="DF5" s="415"/>
      <c r="DG5" s="415"/>
      <c r="DH5" s="415"/>
      <c r="DI5" s="416"/>
      <c r="DJ5" s="139"/>
      <c r="DK5" s="139"/>
      <c r="DL5" s="139"/>
      <c r="DM5" s="139"/>
      <c r="DN5" s="139"/>
      <c r="DO5" s="139"/>
    </row>
    <row r="6" spans="1:119" ht="18.75" customHeight="1" x14ac:dyDescent="0.15">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1698240</v>
      </c>
      <c r="BO6" s="418"/>
      <c r="BP6" s="418"/>
      <c r="BQ6" s="418"/>
      <c r="BR6" s="418"/>
      <c r="BS6" s="418"/>
      <c r="BT6" s="418"/>
      <c r="BU6" s="419"/>
      <c r="BV6" s="417">
        <v>1202601</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95.1</v>
      </c>
      <c r="CU6" s="455"/>
      <c r="CV6" s="455"/>
      <c r="CW6" s="455"/>
      <c r="CX6" s="455"/>
      <c r="CY6" s="455"/>
      <c r="CZ6" s="455"/>
      <c r="DA6" s="456"/>
      <c r="DB6" s="454">
        <v>93.6</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538723</v>
      </c>
      <c r="BO7" s="418"/>
      <c r="BP7" s="418"/>
      <c r="BQ7" s="418"/>
      <c r="BR7" s="418"/>
      <c r="BS7" s="418"/>
      <c r="BT7" s="418"/>
      <c r="BU7" s="419"/>
      <c r="BV7" s="417">
        <v>91187</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18092478</v>
      </c>
      <c r="CU7" s="418"/>
      <c r="CV7" s="418"/>
      <c r="CW7" s="418"/>
      <c r="CX7" s="418"/>
      <c r="CY7" s="418"/>
      <c r="CZ7" s="418"/>
      <c r="DA7" s="419"/>
      <c r="DB7" s="417">
        <v>18350685</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1159517</v>
      </c>
      <c r="BO8" s="418"/>
      <c r="BP8" s="418"/>
      <c r="BQ8" s="418"/>
      <c r="BR8" s="418"/>
      <c r="BS8" s="418"/>
      <c r="BT8" s="418"/>
      <c r="BU8" s="419"/>
      <c r="BV8" s="417">
        <v>1111414</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0.44</v>
      </c>
      <c r="CU8" s="458"/>
      <c r="CV8" s="458"/>
      <c r="CW8" s="458"/>
      <c r="CX8" s="458"/>
      <c r="CY8" s="458"/>
      <c r="CZ8" s="458"/>
      <c r="DA8" s="459"/>
      <c r="DB8" s="457">
        <v>0.43</v>
      </c>
      <c r="DC8" s="458"/>
      <c r="DD8" s="458"/>
      <c r="DE8" s="458"/>
      <c r="DF8" s="458"/>
      <c r="DG8" s="458"/>
      <c r="DH8" s="458"/>
      <c r="DI8" s="459"/>
      <c r="DJ8" s="139"/>
      <c r="DK8" s="139"/>
      <c r="DL8" s="139"/>
      <c r="DM8" s="139"/>
      <c r="DN8" s="139"/>
      <c r="DO8" s="139"/>
    </row>
    <row r="9" spans="1:119" ht="18.75" customHeight="1" thickBot="1" x14ac:dyDescent="0.2">
      <c r="A9" s="140"/>
      <c r="B9" s="411" t="s">
        <v>97</v>
      </c>
      <c r="C9" s="412"/>
      <c r="D9" s="412"/>
      <c r="E9" s="412"/>
      <c r="F9" s="412"/>
      <c r="G9" s="412"/>
      <c r="H9" s="412"/>
      <c r="I9" s="412"/>
      <c r="J9" s="412"/>
      <c r="K9" s="460"/>
      <c r="L9" s="461" t="s">
        <v>98</v>
      </c>
      <c r="M9" s="462"/>
      <c r="N9" s="462"/>
      <c r="O9" s="462"/>
      <c r="P9" s="462"/>
      <c r="Q9" s="463"/>
      <c r="R9" s="464">
        <v>66782</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79</v>
      </c>
      <c r="AV9" s="450"/>
      <c r="AW9" s="450"/>
      <c r="AX9" s="450"/>
      <c r="AY9" s="451" t="s">
        <v>101</v>
      </c>
      <c r="AZ9" s="452"/>
      <c r="BA9" s="452"/>
      <c r="BB9" s="452"/>
      <c r="BC9" s="452"/>
      <c r="BD9" s="452"/>
      <c r="BE9" s="452"/>
      <c r="BF9" s="452"/>
      <c r="BG9" s="452"/>
      <c r="BH9" s="452"/>
      <c r="BI9" s="452"/>
      <c r="BJ9" s="452"/>
      <c r="BK9" s="452"/>
      <c r="BL9" s="452"/>
      <c r="BM9" s="453"/>
      <c r="BN9" s="417">
        <v>48103</v>
      </c>
      <c r="BO9" s="418"/>
      <c r="BP9" s="418"/>
      <c r="BQ9" s="418"/>
      <c r="BR9" s="418"/>
      <c r="BS9" s="418"/>
      <c r="BT9" s="418"/>
      <c r="BU9" s="419"/>
      <c r="BV9" s="417">
        <v>26767</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14.7</v>
      </c>
      <c r="CU9" s="415"/>
      <c r="CV9" s="415"/>
      <c r="CW9" s="415"/>
      <c r="CX9" s="415"/>
      <c r="CY9" s="415"/>
      <c r="CZ9" s="415"/>
      <c r="DA9" s="416"/>
      <c r="DB9" s="414">
        <v>15.4</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69541</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578096</v>
      </c>
      <c r="BO10" s="418"/>
      <c r="BP10" s="418"/>
      <c r="BQ10" s="418"/>
      <c r="BR10" s="418"/>
      <c r="BS10" s="418"/>
      <c r="BT10" s="418"/>
      <c r="BU10" s="419"/>
      <c r="BV10" s="417">
        <v>550576</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79</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67605</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880237</v>
      </c>
      <c r="BO12" s="418"/>
      <c r="BP12" s="418"/>
      <c r="BQ12" s="418"/>
      <c r="BR12" s="418"/>
      <c r="BS12" s="418"/>
      <c r="BT12" s="418"/>
      <c r="BU12" s="419"/>
      <c r="BV12" s="417">
        <v>186710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67035</v>
      </c>
      <c r="S13" s="499"/>
      <c r="T13" s="499"/>
      <c r="U13" s="499"/>
      <c r="V13" s="500"/>
      <c r="W13" s="433" t="s">
        <v>124</v>
      </c>
      <c r="X13" s="434"/>
      <c r="Y13" s="434"/>
      <c r="Z13" s="434"/>
      <c r="AA13" s="434"/>
      <c r="AB13" s="424"/>
      <c r="AC13" s="468">
        <v>5170</v>
      </c>
      <c r="AD13" s="469"/>
      <c r="AE13" s="469"/>
      <c r="AF13" s="469"/>
      <c r="AG13" s="508"/>
      <c r="AH13" s="468">
        <v>5426</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-254038</v>
      </c>
      <c r="BO13" s="418"/>
      <c r="BP13" s="418"/>
      <c r="BQ13" s="418"/>
      <c r="BR13" s="418"/>
      <c r="BS13" s="418"/>
      <c r="BT13" s="418"/>
      <c r="BU13" s="419"/>
      <c r="BV13" s="417">
        <v>390633</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8.6</v>
      </c>
      <c r="CU13" s="415"/>
      <c r="CV13" s="415"/>
      <c r="CW13" s="415"/>
      <c r="CX13" s="415"/>
      <c r="CY13" s="415"/>
      <c r="CZ13" s="415"/>
      <c r="DA13" s="416"/>
      <c r="DB13" s="414">
        <v>9.5</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67984</v>
      </c>
      <c r="S14" s="499"/>
      <c r="T14" s="499"/>
      <c r="U14" s="499"/>
      <c r="V14" s="500"/>
      <c r="W14" s="407"/>
      <c r="X14" s="408"/>
      <c r="Y14" s="408"/>
      <c r="Z14" s="408"/>
      <c r="AA14" s="408"/>
      <c r="AB14" s="397"/>
      <c r="AC14" s="501">
        <v>16.8</v>
      </c>
      <c r="AD14" s="502"/>
      <c r="AE14" s="502"/>
      <c r="AF14" s="502"/>
      <c r="AG14" s="503"/>
      <c r="AH14" s="501">
        <v>17.2</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15.6</v>
      </c>
      <c r="CU14" s="513"/>
      <c r="CV14" s="513"/>
      <c r="CW14" s="513"/>
      <c r="CX14" s="513"/>
      <c r="CY14" s="513"/>
      <c r="CZ14" s="513"/>
      <c r="DA14" s="514"/>
      <c r="DB14" s="512">
        <v>8.9</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67511</v>
      </c>
      <c r="S15" s="499"/>
      <c r="T15" s="499"/>
      <c r="U15" s="499"/>
      <c r="V15" s="500"/>
      <c r="W15" s="433" t="s">
        <v>131</v>
      </c>
      <c r="X15" s="434"/>
      <c r="Y15" s="434"/>
      <c r="Z15" s="434"/>
      <c r="AA15" s="434"/>
      <c r="AB15" s="424"/>
      <c r="AC15" s="468">
        <v>7861</v>
      </c>
      <c r="AD15" s="469"/>
      <c r="AE15" s="469"/>
      <c r="AF15" s="469"/>
      <c r="AG15" s="508"/>
      <c r="AH15" s="468">
        <v>8310</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6337170</v>
      </c>
      <c r="BO15" s="381"/>
      <c r="BP15" s="381"/>
      <c r="BQ15" s="381"/>
      <c r="BR15" s="381"/>
      <c r="BS15" s="381"/>
      <c r="BT15" s="381"/>
      <c r="BU15" s="382"/>
      <c r="BV15" s="380">
        <v>6218387</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25.5</v>
      </c>
      <c r="AD16" s="502"/>
      <c r="AE16" s="502"/>
      <c r="AF16" s="502"/>
      <c r="AG16" s="503"/>
      <c r="AH16" s="501">
        <v>26.3</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14587040</v>
      </c>
      <c r="BO16" s="418"/>
      <c r="BP16" s="418"/>
      <c r="BQ16" s="418"/>
      <c r="BR16" s="418"/>
      <c r="BS16" s="418"/>
      <c r="BT16" s="418"/>
      <c r="BU16" s="419"/>
      <c r="BV16" s="417">
        <v>14274419</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17819</v>
      </c>
      <c r="AD17" s="469"/>
      <c r="AE17" s="469"/>
      <c r="AF17" s="469"/>
      <c r="AG17" s="508"/>
      <c r="AH17" s="468">
        <v>17883</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7984252</v>
      </c>
      <c r="BO17" s="418"/>
      <c r="BP17" s="418"/>
      <c r="BQ17" s="418"/>
      <c r="BR17" s="418"/>
      <c r="BS17" s="418"/>
      <c r="BT17" s="418"/>
      <c r="BU17" s="419"/>
      <c r="BV17" s="417">
        <v>7825569</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152.6</v>
      </c>
      <c r="M18" s="530"/>
      <c r="N18" s="530"/>
      <c r="O18" s="530"/>
      <c r="P18" s="530"/>
      <c r="Q18" s="530"/>
      <c r="R18" s="531"/>
      <c r="S18" s="531"/>
      <c r="T18" s="531"/>
      <c r="U18" s="531"/>
      <c r="V18" s="532"/>
      <c r="W18" s="435"/>
      <c r="X18" s="436"/>
      <c r="Y18" s="436"/>
      <c r="Z18" s="436"/>
      <c r="AA18" s="436"/>
      <c r="AB18" s="427"/>
      <c r="AC18" s="533">
        <v>57.8</v>
      </c>
      <c r="AD18" s="534"/>
      <c r="AE18" s="534"/>
      <c r="AF18" s="534"/>
      <c r="AG18" s="535"/>
      <c r="AH18" s="533">
        <v>56.6</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16589864</v>
      </c>
      <c r="BO18" s="418"/>
      <c r="BP18" s="418"/>
      <c r="BQ18" s="418"/>
      <c r="BR18" s="418"/>
      <c r="BS18" s="418"/>
      <c r="BT18" s="418"/>
      <c r="BU18" s="419"/>
      <c r="BV18" s="417">
        <v>16496193</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438</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22171753</v>
      </c>
      <c r="BO19" s="418"/>
      <c r="BP19" s="418"/>
      <c r="BQ19" s="418"/>
      <c r="BR19" s="418"/>
      <c r="BS19" s="418"/>
      <c r="BT19" s="418"/>
      <c r="BU19" s="419"/>
      <c r="BV19" s="417">
        <v>21451779</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24474</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31123569</v>
      </c>
      <c r="BO23" s="418"/>
      <c r="BP23" s="418"/>
      <c r="BQ23" s="418"/>
      <c r="BR23" s="418"/>
      <c r="BS23" s="418"/>
      <c r="BT23" s="418"/>
      <c r="BU23" s="419"/>
      <c r="BV23" s="417">
        <v>30335237</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8800</v>
      </c>
      <c r="R24" s="469"/>
      <c r="S24" s="469"/>
      <c r="T24" s="469"/>
      <c r="U24" s="469"/>
      <c r="V24" s="508"/>
      <c r="W24" s="563"/>
      <c r="X24" s="551"/>
      <c r="Y24" s="552"/>
      <c r="Z24" s="467" t="s">
        <v>155</v>
      </c>
      <c r="AA24" s="447"/>
      <c r="AB24" s="447"/>
      <c r="AC24" s="447"/>
      <c r="AD24" s="447"/>
      <c r="AE24" s="447"/>
      <c r="AF24" s="447"/>
      <c r="AG24" s="448"/>
      <c r="AH24" s="468">
        <v>454</v>
      </c>
      <c r="AI24" s="469"/>
      <c r="AJ24" s="469"/>
      <c r="AK24" s="469"/>
      <c r="AL24" s="508"/>
      <c r="AM24" s="468">
        <v>1442812</v>
      </c>
      <c r="AN24" s="469"/>
      <c r="AO24" s="469"/>
      <c r="AP24" s="469"/>
      <c r="AQ24" s="469"/>
      <c r="AR24" s="508"/>
      <c r="AS24" s="468">
        <v>3178</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16431973</v>
      </c>
      <c r="BO24" s="418"/>
      <c r="BP24" s="418"/>
      <c r="BQ24" s="418"/>
      <c r="BR24" s="418"/>
      <c r="BS24" s="418"/>
      <c r="BT24" s="418"/>
      <c r="BU24" s="419"/>
      <c r="BV24" s="417">
        <v>17288077</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1</v>
      </c>
      <c r="M25" s="469"/>
      <c r="N25" s="469"/>
      <c r="O25" s="469"/>
      <c r="P25" s="508"/>
      <c r="Q25" s="468">
        <v>6770</v>
      </c>
      <c r="R25" s="469"/>
      <c r="S25" s="469"/>
      <c r="T25" s="469"/>
      <c r="U25" s="469"/>
      <c r="V25" s="508"/>
      <c r="W25" s="563"/>
      <c r="X25" s="551"/>
      <c r="Y25" s="552"/>
      <c r="Z25" s="467" t="s">
        <v>158</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6738537</v>
      </c>
      <c r="BO25" s="381"/>
      <c r="BP25" s="381"/>
      <c r="BQ25" s="381"/>
      <c r="BR25" s="381"/>
      <c r="BS25" s="381"/>
      <c r="BT25" s="381"/>
      <c r="BU25" s="382"/>
      <c r="BV25" s="380">
        <v>6234605</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5520</v>
      </c>
      <c r="R26" s="469"/>
      <c r="S26" s="469"/>
      <c r="T26" s="469"/>
      <c r="U26" s="469"/>
      <c r="V26" s="508"/>
      <c r="W26" s="563"/>
      <c r="X26" s="551"/>
      <c r="Y26" s="552"/>
      <c r="Z26" s="467" t="s">
        <v>161</v>
      </c>
      <c r="AA26" s="573"/>
      <c r="AB26" s="573"/>
      <c r="AC26" s="573"/>
      <c r="AD26" s="573"/>
      <c r="AE26" s="573"/>
      <c r="AF26" s="573"/>
      <c r="AG26" s="574"/>
      <c r="AH26" s="468">
        <v>6</v>
      </c>
      <c r="AI26" s="469"/>
      <c r="AJ26" s="469"/>
      <c r="AK26" s="469"/>
      <c r="AL26" s="508"/>
      <c r="AM26" s="468">
        <v>18474</v>
      </c>
      <c r="AN26" s="469"/>
      <c r="AO26" s="469"/>
      <c r="AP26" s="469"/>
      <c r="AQ26" s="469"/>
      <c r="AR26" s="508"/>
      <c r="AS26" s="468">
        <v>3079</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4190</v>
      </c>
      <c r="R27" s="469"/>
      <c r="S27" s="469"/>
      <c r="T27" s="469"/>
      <c r="U27" s="469"/>
      <c r="V27" s="508"/>
      <c r="W27" s="563"/>
      <c r="X27" s="551"/>
      <c r="Y27" s="552"/>
      <c r="Z27" s="467" t="s">
        <v>164</v>
      </c>
      <c r="AA27" s="447"/>
      <c r="AB27" s="447"/>
      <c r="AC27" s="447"/>
      <c r="AD27" s="447"/>
      <c r="AE27" s="447"/>
      <c r="AF27" s="447"/>
      <c r="AG27" s="448"/>
      <c r="AH27" s="468">
        <v>4</v>
      </c>
      <c r="AI27" s="469"/>
      <c r="AJ27" s="469"/>
      <c r="AK27" s="469"/>
      <c r="AL27" s="508"/>
      <c r="AM27" s="468">
        <v>17784</v>
      </c>
      <c r="AN27" s="469"/>
      <c r="AO27" s="469"/>
      <c r="AP27" s="469"/>
      <c r="AQ27" s="469"/>
      <c r="AR27" s="508"/>
      <c r="AS27" s="468">
        <v>4446</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t="s">
        <v>122</v>
      </c>
      <c r="BO27" s="587"/>
      <c r="BP27" s="587"/>
      <c r="BQ27" s="587"/>
      <c r="BR27" s="587"/>
      <c r="BS27" s="587"/>
      <c r="BT27" s="587"/>
      <c r="BU27" s="588"/>
      <c r="BV27" s="586" t="s">
        <v>122</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3830</v>
      </c>
      <c r="R28" s="469"/>
      <c r="S28" s="469"/>
      <c r="T28" s="469"/>
      <c r="U28" s="469"/>
      <c r="V28" s="508"/>
      <c r="W28" s="563"/>
      <c r="X28" s="551"/>
      <c r="Y28" s="552"/>
      <c r="Z28" s="467" t="s">
        <v>167</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6213577</v>
      </c>
      <c r="BO28" s="381"/>
      <c r="BP28" s="381"/>
      <c r="BQ28" s="381"/>
      <c r="BR28" s="381"/>
      <c r="BS28" s="381"/>
      <c r="BT28" s="381"/>
      <c r="BU28" s="382"/>
      <c r="BV28" s="380">
        <v>6515718</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22</v>
      </c>
      <c r="M29" s="469"/>
      <c r="N29" s="469"/>
      <c r="O29" s="469"/>
      <c r="P29" s="508"/>
      <c r="Q29" s="468">
        <v>3590</v>
      </c>
      <c r="R29" s="469"/>
      <c r="S29" s="469"/>
      <c r="T29" s="469"/>
      <c r="U29" s="469"/>
      <c r="V29" s="508"/>
      <c r="W29" s="564"/>
      <c r="X29" s="565"/>
      <c r="Y29" s="566"/>
      <c r="Z29" s="467" t="s">
        <v>171</v>
      </c>
      <c r="AA29" s="447"/>
      <c r="AB29" s="447"/>
      <c r="AC29" s="447"/>
      <c r="AD29" s="447"/>
      <c r="AE29" s="447"/>
      <c r="AF29" s="447"/>
      <c r="AG29" s="448"/>
      <c r="AH29" s="468">
        <v>458</v>
      </c>
      <c r="AI29" s="469"/>
      <c r="AJ29" s="469"/>
      <c r="AK29" s="469"/>
      <c r="AL29" s="508"/>
      <c r="AM29" s="468">
        <v>1460596</v>
      </c>
      <c r="AN29" s="469"/>
      <c r="AO29" s="469"/>
      <c r="AP29" s="469"/>
      <c r="AQ29" s="469"/>
      <c r="AR29" s="508"/>
      <c r="AS29" s="468">
        <v>3189</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1372809</v>
      </c>
      <c r="BO29" s="418"/>
      <c r="BP29" s="418"/>
      <c r="BQ29" s="418"/>
      <c r="BR29" s="418"/>
      <c r="BS29" s="418"/>
      <c r="BT29" s="418"/>
      <c r="BU29" s="419"/>
      <c r="BV29" s="417">
        <v>1366904</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98.8</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3703069</v>
      </c>
      <c r="BO30" s="587"/>
      <c r="BP30" s="587"/>
      <c r="BQ30" s="587"/>
      <c r="BR30" s="587"/>
      <c r="BS30" s="587"/>
      <c r="BT30" s="587"/>
      <c r="BU30" s="588"/>
      <c r="BV30" s="586">
        <v>4391974</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玉名市国民健康保険事業特別会計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IF('各会計、関係団体の財政状況及び健全化判断比率'!B31="","",'各会計、関係団体の財政状況及び健全化判断比率'!B31)</f>
        <v>玉名市水道事業会計</v>
      </c>
      <c r="AP34" s="599"/>
      <c r="AQ34" s="599"/>
      <c r="AR34" s="599"/>
      <c r="AS34" s="599"/>
      <c r="AT34" s="599"/>
      <c r="AU34" s="599"/>
      <c r="AV34" s="599"/>
      <c r="AW34" s="599"/>
      <c r="AX34" s="599"/>
      <c r="AY34" s="599"/>
      <c r="AZ34" s="599"/>
      <c r="BA34" s="599"/>
      <c r="BB34" s="599"/>
      <c r="BC34" s="599"/>
      <c r="BD34" s="167"/>
      <c r="BE34" s="598">
        <f>IF(BG34="","",MAX(C34:D43,U34:V43,AM34:AN43)+1)</f>
        <v>9</v>
      </c>
      <c r="BF34" s="598"/>
      <c r="BG34" s="599" t="str">
        <f>IF('各会計、関係団体の財政状況及び健全化判断比率'!B34="","",'各会計、関係団体の財政状況及び健全化判断比率'!B34)</f>
        <v>玉名市浄化槽整備事業特別会計</v>
      </c>
      <c r="BH34" s="599"/>
      <c r="BI34" s="599"/>
      <c r="BJ34" s="599"/>
      <c r="BK34" s="599"/>
      <c r="BL34" s="599"/>
      <c r="BM34" s="599"/>
      <c r="BN34" s="599"/>
      <c r="BO34" s="599"/>
      <c r="BP34" s="599"/>
      <c r="BQ34" s="599"/>
      <c r="BR34" s="599"/>
      <c r="BS34" s="599"/>
      <c r="BT34" s="599"/>
      <c r="BU34" s="599"/>
      <c r="BV34" s="167"/>
      <c r="BW34" s="598">
        <f>IF(BY34="","",MAX(C34:D43,U34:V43,AM34:AN43,BE34:BF43)+1)</f>
        <v>10</v>
      </c>
      <c r="BX34" s="598"/>
      <c r="BY34" s="599" t="str">
        <f>IF('各会計、関係団体の財政状況及び健全化判断比率'!B68="","",'各会計、関係団体の財政状況及び健全化判断比率'!B68)</f>
        <v>熊本県市町村総合事務組合</v>
      </c>
      <c r="BZ34" s="599"/>
      <c r="CA34" s="599"/>
      <c r="CB34" s="599"/>
      <c r="CC34" s="599"/>
      <c r="CD34" s="599"/>
      <c r="CE34" s="599"/>
      <c r="CF34" s="599"/>
      <c r="CG34" s="599"/>
      <c r="CH34" s="599"/>
      <c r="CI34" s="599"/>
      <c r="CJ34" s="599"/>
      <c r="CK34" s="599"/>
      <c r="CL34" s="599"/>
      <c r="CM34" s="599"/>
      <c r="CN34" s="167"/>
      <c r="CO34" s="598">
        <f>IF(CQ34="","",MAX(C34:D43,U34:V43,AM34:AN43,BE34:BF43,BW34:BX43)+1)</f>
        <v>15</v>
      </c>
      <c r="CP34" s="598"/>
      <c r="CQ34" s="599" t="str">
        <f>IF('各会計、関係団体の財政状況及び健全化判断比率'!BS7="","",'各会計、関係団体の財政状況及び健全化判断比率'!BS7)</f>
        <v>玉名市自治振興公社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九州新幹線渇水等被害対策事業特別会計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玉名市介護保険事業特別会計</v>
      </c>
      <c r="X35" s="599"/>
      <c r="Y35" s="599"/>
      <c r="Z35" s="599"/>
      <c r="AA35" s="599"/>
      <c r="AB35" s="599"/>
      <c r="AC35" s="599"/>
      <c r="AD35" s="599"/>
      <c r="AE35" s="599"/>
      <c r="AF35" s="599"/>
      <c r="AG35" s="599"/>
      <c r="AH35" s="599"/>
      <c r="AI35" s="599"/>
      <c r="AJ35" s="599"/>
      <c r="AK35" s="599"/>
      <c r="AL35" s="167"/>
      <c r="AM35" s="598">
        <f t="shared" ref="AM35:AM43" si="0">IF(AO35="","",AM34+1)</f>
        <v>7</v>
      </c>
      <c r="AN35" s="598"/>
      <c r="AO35" s="599" t="str">
        <f>IF('各会計、関係団体の財政状況及び健全化判断比率'!B32="","",'各会計、関係団体の財政状況及び健全化判断比率'!B32)</f>
        <v>玉名市公共下水道事業会計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11</v>
      </c>
      <c r="BX35" s="598"/>
      <c r="BY35" s="599" t="str">
        <f>IF('各会計、関係団体の財政状況及び健全化判断比率'!B69="","",'各会計、関係団体の財政状況及び健全化判断比率'!B69)</f>
        <v>公立玉名中央病院企業団</v>
      </c>
      <c r="BZ35" s="599"/>
      <c r="CA35" s="599"/>
      <c r="CB35" s="599"/>
      <c r="CC35" s="599"/>
      <c r="CD35" s="599"/>
      <c r="CE35" s="599"/>
      <c r="CF35" s="599"/>
      <c r="CG35" s="599"/>
      <c r="CH35" s="599"/>
      <c r="CI35" s="599"/>
      <c r="CJ35" s="599"/>
      <c r="CK35" s="599"/>
      <c r="CL35" s="599"/>
      <c r="CM35" s="599"/>
      <c r="CN35" s="167"/>
      <c r="CO35" s="598">
        <f t="shared" ref="CO35:CO43" si="3">IF(CQ35="","",CO34+1)</f>
        <v>16</v>
      </c>
      <c r="CP35" s="598"/>
      <c r="CQ35" s="599" t="str">
        <f>IF('各会計、関係団体の財政状況及び健全化判断比率'!BS8="","",'各会計、関係団体の財政状況及び健全化判断比率'!BS8)</f>
        <v>有限会社横島町物産振興協会</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玉名市後期高齢者医療特別会計</v>
      </c>
      <c r="X36" s="599"/>
      <c r="Y36" s="599"/>
      <c r="Z36" s="599"/>
      <c r="AA36" s="599"/>
      <c r="AB36" s="599"/>
      <c r="AC36" s="599"/>
      <c r="AD36" s="599"/>
      <c r="AE36" s="599"/>
      <c r="AF36" s="599"/>
      <c r="AG36" s="599"/>
      <c r="AH36" s="599"/>
      <c r="AI36" s="599"/>
      <c r="AJ36" s="599"/>
      <c r="AK36" s="599"/>
      <c r="AL36" s="167"/>
      <c r="AM36" s="598">
        <f t="shared" si="0"/>
        <v>8</v>
      </c>
      <c r="AN36" s="598"/>
      <c r="AO36" s="599" t="str">
        <f>IF('各会計、関係団体の財政状況及び健全化判断比率'!B33="","",'各会計、関係団体の財政状況及び健全化判断比率'!B33)</f>
        <v>玉名市農業集落排水事業会計</v>
      </c>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12</v>
      </c>
      <c r="BX36" s="598"/>
      <c r="BY36" s="599" t="str">
        <f>IF('各会計、関係団体の財政状況及び健全化判断比率'!B70="","",'各会計、関係団体の財政状況及び健全化判断比率'!B70)</f>
        <v>有明広域行政事務組合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13</v>
      </c>
      <c r="BX37" s="598"/>
      <c r="BY37" s="599" t="str">
        <f>IF('各会計、関係団体の財政状況及び健全化判断比率'!B71="","",'各会計、関係団体の財政状況及び健全化判断比率'!B71)</f>
        <v>熊本県後期高齢者医療広域連合（一般会計）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14</v>
      </c>
      <c r="BX38" s="598"/>
      <c r="BY38" s="599" t="str">
        <f>IF('各会計、関係団体の財政状況及び健全化判断比率'!B72="","",'各会計、関係団体の財政状況及び健全化判断比率'!B72)</f>
        <v>熊本県後期高齢者医療広域連合（特別会計）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6822981</v>
      </c>
      <c r="S5" s="615"/>
      <c r="T5" s="615"/>
      <c r="U5" s="615"/>
      <c r="V5" s="615"/>
      <c r="W5" s="615"/>
      <c r="X5" s="615"/>
      <c r="Y5" s="616"/>
      <c r="Z5" s="617">
        <v>19.600000000000001</v>
      </c>
      <c r="AA5" s="617"/>
      <c r="AB5" s="617"/>
      <c r="AC5" s="617"/>
      <c r="AD5" s="618">
        <v>6665122</v>
      </c>
      <c r="AE5" s="618"/>
      <c r="AF5" s="618"/>
      <c r="AG5" s="618"/>
      <c r="AH5" s="618"/>
      <c r="AI5" s="618"/>
      <c r="AJ5" s="618"/>
      <c r="AK5" s="618"/>
      <c r="AL5" s="619">
        <v>38.200000000000003</v>
      </c>
      <c r="AM5" s="620"/>
      <c r="AN5" s="620"/>
      <c r="AO5" s="621"/>
      <c r="AP5" s="611" t="s">
        <v>210</v>
      </c>
      <c r="AQ5" s="612"/>
      <c r="AR5" s="612"/>
      <c r="AS5" s="612"/>
      <c r="AT5" s="612"/>
      <c r="AU5" s="612"/>
      <c r="AV5" s="612"/>
      <c r="AW5" s="612"/>
      <c r="AX5" s="612"/>
      <c r="AY5" s="612"/>
      <c r="AZ5" s="612"/>
      <c r="BA5" s="612"/>
      <c r="BB5" s="612"/>
      <c r="BC5" s="612"/>
      <c r="BD5" s="612"/>
      <c r="BE5" s="612"/>
      <c r="BF5" s="613"/>
      <c r="BG5" s="625">
        <v>6649857</v>
      </c>
      <c r="BH5" s="626"/>
      <c r="BI5" s="626"/>
      <c r="BJ5" s="626"/>
      <c r="BK5" s="626"/>
      <c r="BL5" s="626"/>
      <c r="BM5" s="626"/>
      <c r="BN5" s="627"/>
      <c r="BO5" s="628">
        <v>97.5</v>
      </c>
      <c r="BP5" s="628"/>
      <c r="BQ5" s="628"/>
      <c r="BR5" s="628"/>
      <c r="BS5" s="629">
        <v>113711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15">
      <c r="B6" s="622" t="s">
        <v>214</v>
      </c>
      <c r="C6" s="623"/>
      <c r="D6" s="623"/>
      <c r="E6" s="623"/>
      <c r="F6" s="623"/>
      <c r="G6" s="623"/>
      <c r="H6" s="623"/>
      <c r="I6" s="623"/>
      <c r="J6" s="623"/>
      <c r="K6" s="623"/>
      <c r="L6" s="623"/>
      <c r="M6" s="623"/>
      <c r="N6" s="623"/>
      <c r="O6" s="623"/>
      <c r="P6" s="623"/>
      <c r="Q6" s="624"/>
      <c r="R6" s="625">
        <v>275217</v>
      </c>
      <c r="S6" s="626"/>
      <c r="T6" s="626"/>
      <c r="U6" s="626"/>
      <c r="V6" s="626"/>
      <c r="W6" s="626"/>
      <c r="X6" s="626"/>
      <c r="Y6" s="627"/>
      <c r="Z6" s="628">
        <v>0.8</v>
      </c>
      <c r="AA6" s="628"/>
      <c r="AB6" s="628"/>
      <c r="AC6" s="628"/>
      <c r="AD6" s="629">
        <v>275217</v>
      </c>
      <c r="AE6" s="629"/>
      <c r="AF6" s="629"/>
      <c r="AG6" s="629"/>
      <c r="AH6" s="629"/>
      <c r="AI6" s="629"/>
      <c r="AJ6" s="629"/>
      <c r="AK6" s="629"/>
      <c r="AL6" s="630">
        <v>1.6</v>
      </c>
      <c r="AM6" s="631"/>
      <c r="AN6" s="631"/>
      <c r="AO6" s="632"/>
      <c r="AP6" s="622" t="s">
        <v>215</v>
      </c>
      <c r="AQ6" s="623"/>
      <c r="AR6" s="623"/>
      <c r="AS6" s="623"/>
      <c r="AT6" s="623"/>
      <c r="AU6" s="623"/>
      <c r="AV6" s="623"/>
      <c r="AW6" s="623"/>
      <c r="AX6" s="623"/>
      <c r="AY6" s="623"/>
      <c r="AZ6" s="623"/>
      <c r="BA6" s="623"/>
      <c r="BB6" s="623"/>
      <c r="BC6" s="623"/>
      <c r="BD6" s="623"/>
      <c r="BE6" s="623"/>
      <c r="BF6" s="624"/>
      <c r="BG6" s="625">
        <v>6649857</v>
      </c>
      <c r="BH6" s="626"/>
      <c r="BI6" s="626"/>
      <c r="BJ6" s="626"/>
      <c r="BK6" s="626"/>
      <c r="BL6" s="626"/>
      <c r="BM6" s="626"/>
      <c r="BN6" s="627"/>
      <c r="BO6" s="628">
        <v>97.5</v>
      </c>
      <c r="BP6" s="628"/>
      <c r="BQ6" s="628"/>
      <c r="BR6" s="628"/>
      <c r="BS6" s="629">
        <v>113711</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254732</v>
      </c>
      <c r="CS6" s="626"/>
      <c r="CT6" s="626"/>
      <c r="CU6" s="626"/>
      <c r="CV6" s="626"/>
      <c r="CW6" s="626"/>
      <c r="CX6" s="626"/>
      <c r="CY6" s="627"/>
      <c r="CZ6" s="628">
        <v>0.8</v>
      </c>
      <c r="DA6" s="628"/>
      <c r="DB6" s="628"/>
      <c r="DC6" s="628"/>
      <c r="DD6" s="634" t="s">
        <v>217</v>
      </c>
      <c r="DE6" s="626"/>
      <c r="DF6" s="626"/>
      <c r="DG6" s="626"/>
      <c r="DH6" s="626"/>
      <c r="DI6" s="626"/>
      <c r="DJ6" s="626"/>
      <c r="DK6" s="626"/>
      <c r="DL6" s="626"/>
      <c r="DM6" s="626"/>
      <c r="DN6" s="626"/>
      <c r="DO6" s="626"/>
      <c r="DP6" s="627"/>
      <c r="DQ6" s="634">
        <v>254732</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6134</v>
      </c>
      <c r="S7" s="626"/>
      <c r="T7" s="626"/>
      <c r="U7" s="626"/>
      <c r="V7" s="626"/>
      <c r="W7" s="626"/>
      <c r="X7" s="626"/>
      <c r="Y7" s="627"/>
      <c r="Z7" s="628">
        <v>0</v>
      </c>
      <c r="AA7" s="628"/>
      <c r="AB7" s="628"/>
      <c r="AC7" s="628"/>
      <c r="AD7" s="629">
        <v>6134</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3049902</v>
      </c>
      <c r="BH7" s="626"/>
      <c r="BI7" s="626"/>
      <c r="BJ7" s="626"/>
      <c r="BK7" s="626"/>
      <c r="BL7" s="626"/>
      <c r="BM7" s="626"/>
      <c r="BN7" s="627"/>
      <c r="BO7" s="628">
        <v>44.7</v>
      </c>
      <c r="BP7" s="628"/>
      <c r="BQ7" s="628"/>
      <c r="BR7" s="628"/>
      <c r="BS7" s="629">
        <v>113711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3469086</v>
      </c>
      <c r="CS7" s="626"/>
      <c r="CT7" s="626"/>
      <c r="CU7" s="626"/>
      <c r="CV7" s="626"/>
      <c r="CW7" s="626"/>
      <c r="CX7" s="626"/>
      <c r="CY7" s="627"/>
      <c r="CZ7" s="628">
        <v>10.5</v>
      </c>
      <c r="DA7" s="628"/>
      <c r="DB7" s="628"/>
      <c r="DC7" s="628"/>
      <c r="DD7" s="634">
        <v>335614</v>
      </c>
      <c r="DE7" s="626"/>
      <c r="DF7" s="626"/>
      <c r="DG7" s="626"/>
      <c r="DH7" s="626"/>
      <c r="DI7" s="626"/>
      <c r="DJ7" s="626"/>
      <c r="DK7" s="626"/>
      <c r="DL7" s="626"/>
      <c r="DM7" s="626"/>
      <c r="DN7" s="626"/>
      <c r="DO7" s="626"/>
      <c r="DP7" s="627"/>
      <c r="DQ7" s="634">
        <v>3017114</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14147</v>
      </c>
      <c r="S8" s="626"/>
      <c r="T8" s="626"/>
      <c r="U8" s="626"/>
      <c r="V8" s="626"/>
      <c r="W8" s="626"/>
      <c r="X8" s="626"/>
      <c r="Y8" s="627"/>
      <c r="Z8" s="628">
        <v>0</v>
      </c>
      <c r="AA8" s="628"/>
      <c r="AB8" s="628"/>
      <c r="AC8" s="628"/>
      <c r="AD8" s="629">
        <v>14147</v>
      </c>
      <c r="AE8" s="629"/>
      <c r="AF8" s="629"/>
      <c r="AG8" s="629"/>
      <c r="AH8" s="629"/>
      <c r="AI8" s="629"/>
      <c r="AJ8" s="629"/>
      <c r="AK8" s="629"/>
      <c r="AL8" s="630">
        <v>0.1</v>
      </c>
      <c r="AM8" s="631"/>
      <c r="AN8" s="631"/>
      <c r="AO8" s="632"/>
      <c r="AP8" s="622" t="s">
        <v>222</v>
      </c>
      <c r="AQ8" s="623"/>
      <c r="AR8" s="623"/>
      <c r="AS8" s="623"/>
      <c r="AT8" s="623"/>
      <c r="AU8" s="623"/>
      <c r="AV8" s="623"/>
      <c r="AW8" s="623"/>
      <c r="AX8" s="623"/>
      <c r="AY8" s="623"/>
      <c r="AZ8" s="623"/>
      <c r="BA8" s="623"/>
      <c r="BB8" s="623"/>
      <c r="BC8" s="623"/>
      <c r="BD8" s="623"/>
      <c r="BE8" s="623"/>
      <c r="BF8" s="624"/>
      <c r="BG8" s="625">
        <v>99890</v>
      </c>
      <c r="BH8" s="626"/>
      <c r="BI8" s="626"/>
      <c r="BJ8" s="626"/>
      <c r="BK8" s="626"/>
      <c r="BL8" s="626"/>
      <c r="BM8" s="626"/>
      <c r="BN8" s="627"/>
      <c r="BO8" s="628">
        <v>1.5</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11950709</v>
      </c>
      <c r="CS8" s="626"/>
      <c r="CT8" s="626"/>
      <c r="CU8" s="626"/>
      <c r="CV8" s="626"/>
      <c r="CW8" s="626"/>
      <c r="CX8" s="626"/>
      <c r="CY8" s="627"/>
      <c r="CZ8" s="628">
        <v>36.1</v>
      </c>
      <c r="DA8" s="628"/>
      <c r="DB8" s="628"/>
      <c r="DC8" s="628"/>
      <c r="DD8" s="634">
        <v>213223</v>
      </c>
      <c r="DE8" s="626"/>
      <c r="DF8" s="626"/>
      <c r="DG8" s="626"/>
      <c r="DH8" s="626"/>
      <c r="DI8" s="626"/>
      <c r="DJ8" s="626"/>
      <c r="DK8" s="626"/>
      <c r="DL8" s="626"/>
      <c r="DM8" s="626"/>
      <c r="DN8" s="626"/>
      <c r="DO8" s="626"/>
      <c r="DP8" s="627"/>
      <c r="DQ8" s="634">
        <v>6240943</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10290</v>
      </c>
      <c r="S9" s="626"/>
      <c r="T9" s="626"/>
      <c r="U9" s="626"/>
      <c r="V9" s="626"/>
      <c r="W9" s="626"/>
      <c r="X9" s="626"/>
      <c r="Y9" s="627"/>
      <c r="Z9" s="628">
        <v>0</v>
      </c>
      <c r="AA9" s="628"/>
      <c r="AB9" s="628"/>
      <c r="AC9" s="628"/>
      <c r="AD9" s="629">
        <v>10290</v>
      </c>
      <c r="AE9" s="629"/>
      <c r="AF9" s="629"/>
      <c r="AG9" s="629"/>
      <c r="AH9" s="629"/>
      <c r="AI9" s="629"/>
      <c r="AJ9" s="629"/>
      <c r="AK9" s="629"/>
      <c r="AL9" s="630">
        <v>0.1</v>
      </c>
      <c r="AM9" s="631"/>
      <c r="AN9" s="631"/>
      <c r="AO9" s="632"/>
      <c r="AP9" s="622" t="s">
        <v>225</v>
      </c>
      <c r="AQ9" s="623"/>
      <c r="AR9" s="623"/>
      <c r="AS9" s="623"/>
      <c r="AT9" s="623"/>
      <c r="AU9" s="623"/>
      <c r="AV9" s="623"/>
      <c r="AW9" s="623"/>
      <c r="AX9" s="623"/>
      <c r="AY9" s="623"/>
      <c r="AZ9" s="623"/>
      <c r="BA9" s="623"/>
      <c r="BB9" s="623"/>
      <c r="BC9" s="623"/>
      <c r="BD9" s="623"/>
      <c r="BE9" s="623"/>
      <c r="BF9" s="624"/>
      <c r="BG9" s="625">
        <v>2376265</v>
      </c>
      <c r="BH9" s="626"/>
      <c r="BI9" s="626"/>
      <c r="BJ9" s="626"/>
      <c r="BK9" s="626"/>
      <c r="BL9" s="626"/>
      <c r="BM9" s="626"/>
      <c r="BN9" s="627"/>
      <c r="BO9" s="628">
        <v>34.799999999999997</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2283427</v>
      </c>
      <c r="CS9" s="626"/>
      <c r="CT9" s="626"/>
      <c r="CU9" s="626"/>
      <c r="CV9" s="626"/>
      <c r="CW9" s="626"/>
      <c r="CX9" s="626"/>
      <c r="CY9" s="627"/>
      <c r="CZ9" s="628">
        <v>6.9</v>
      </c>
      <c r="DA9" s="628"/>
      <c r="DB9" s="628"/>
      <c r="DC9" s="628"/>
      <c r="DD9" s="634">
        <v>60206</v>
      </c>
      <c r="DE9" s="626"/>
      <c r="DF9" s="626"/>
      <c r="DG9" s="626"/>
      <c r="DH9" s="626"/>
      <c r="DI9" s="626"/>
      <c r="DJ9" s="626"/>
      <c r="DK9" s="626"/>
      <c r="DL9" s="626"/>
      <c r="DM9" s="626"/>
      <c r="DN9" s="626"/>
      <c r="DO9" s="626"/>
      <c r="DP9" s="627"/>
      <c r="DQ9" s="634">
        <v>2073283</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1114909</v>
      </c>
      <c r="S10" s="626"/>
      <c r="T10" s="626"/>
      <c r="U10" s="626"/>
      <c r="V10" s="626"/>
      <c r="W10" s="626"/>
      <c r="X10" s="626"/>
      <c r="Y10" s="627"/>
      <c r="Z10" s="628">
        <v>3.2</v>
      </c>
      <c r="AA10" s="628"/>
      <c r="AB10" s="628"/>
      <c r="AC10" s="628"/>
      <c r="AD10" s="629">
        <v>1114909</v>
      </c>
      <c r="AE10" s="629"/>
      <c r="AF10" s="629"/>
      <c r="AG10" s="629"/>
      <c r="AH10" s="629"/>
      <c r="AI10" s="629"/>
      <c r="AJ10" s="629"/>
      <c r="AK10" s="629"/>
      <c r="AL10" s="630">
        <v>6.4</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171476</v>
      </c>
      <c r="BH10" s="626"/>
      <c r="BI10" s="626"/>
      <c r="BJ10" s="626"/>
      <c r="BK10" s="626"/>
      <c r="BL10" s="626"/>
      <c r="BM10" s="626"/>
      <c r="BN10" s="627"/>
      <c r="BO10" s="628">
        <v>2.5</v>
      </c>
      <c r="BP10" s="628"/>
      <c r="BQ10" s="628"/>
      <c r="BR10" s="628"/>
      <c r="BS10" s="634">
        <v>33977</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t="s">
        <v>112</v>
      </c>
      <c r="CS10" s="626"/>
      <c r="CT10" s="626"/>
      <c r="CU10" s="626"/>
      <c r="CV10" s="626"/>
      <c r="CW10" s="626"/>
      <c r="CX10" s="626"/>
      <c r="CY10" s="627"/>
      <c r="CZ10" s="628" t="s">
        <v>112</v>
      </c>
      <c r="DA10" s="628"/>
      <c r="DB10" s="628"/>
      <c r="DC10" s="628"/>
      <c r="DD10" s="634" t="s">
        <v>112</v>
      </c>
      <c r="DE10" s="626"/>
      <c r="DF10" s="626"/>
      <c r="DG10" s="626"/>
      <c r="DH10" s="626"/>
      <c r="DI10" s="626"/>
      <c r="DJ10" s="626"/>
      <c r="DK10" s="626"/>
      <c r="DL10" s="626"/>
      <c r="DM10" s="626"/>
      <c r="DN10" s="626"/>
      <c r="DO10" s="626"/>
      <c r="DP10" s="627"/>
      <c r="DQ10" s="634" t="s">
        <v>112</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v>19894</v>
      </c>
      <c r="S11" s="626"/>
      <c r="T11" s="626"/>
      <c r="U11" s="626"/>
      <c r="V11" s="626"/>
      <c r="W11" s="626"/>
      <c r="X11" s="626"/>
      <c r="Y11" s="627"/>
      <c r="Z11" s="628">
        <v>0.1</v>
      </c>
      <c r="AA11" s="628"/>
      <c r="AB11" s="628"/>
      <c r="AC11" s="628"/>
      <c r="AD11" s="629">
        <v>19894</v>
      </c>
      <c r="AE11" s="629"/>
      <c r="AF11" s="629"/>
      <c r="AG11" s="629"/>
      <c r="AH11" s="629"/>
      <c r="AI11" s="629"/>
      <c r="AJ11" s="629"/>
      <c r="AK11" s="629"/>
      <c r="AL11" s="630">
        <v>0.1</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402271</v>
      </c>
      <c r="BH11" s="626"/>
      <c r="BI11" s="626"/>
      <c r="BJ11" s="626"/>
      <c r="BK11" s="626"/>
      <c r="BL11" s="626"/>
      <c r="BM11" s="626"/>
      <c r="BN11" s="627"/>
      <c r="BO11" s="628">
        <v>5.9</v>
      </c>
      <c r="BP11" s="628"/>
      <c r="BQ11" s="628"/>
      <c r="BR11" s="628"/>
      <c r="BS11" s="634">
        <v>79734</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3497396</v>
      </c>
      <c r="CS11" s="626"/>
      <c r="CT11" s="626"/>
      <c r="CU11" s="626"/>
      <c r="CV11" s="626"/>
      <c r="CW11" s="626"/>
      <c r="CX11" s="626"/>
      <c r="CY11" s="627"/>
      <c r="CZ11" s="628">
        <v>10.6</v>
      </c>
      <c r="DA11" s="628"/>
      <c r="DB11" s="628"/>
      <c r="DC11" s="628"/>
      <c r="DD11" s="634">
        <v>2660745</v>
      </c>
      <c r="DE11" s="626"/>
      <c r="DF11" s="626"/>
      <c r="DG11" s="626"/>
      <c r="DH11" s="626"/>
      <c r="DI11" s="626"/>
      <c r="DJ11" s="626"/>
      <c r="DK11" s="626"/>
      <c r="DL11" s="626"/>
      <c r="DM11" s="626"/>
      <c r="DN11" s="626"/>
      <c r="DO11" s="626"/>
      <c r="DP11" s="627"/>
      <c r="DQ11" s="634">
        <v>756594</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2901359</v>
      </c>
      <c r="BH12" s="626"/>
      <c r="BI12" s="626"/>
      <c r="BJ12" s="626"/>
      <c r="BK12" s="626"/>
      <c r="BL12" s="626"/>
      <c r="BM12" s="626"/>
      <c r="BN12" s="627"/>
      <c r="BO12" s="628">
        <v>42.5</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477465</v>
      </c>
      <c r="CS12" s="626"/>
      <c r="CT12" s="626"/>
      <c r="CU12" s="626"/>
      <c r="CV12" s="626"/>
      <c r="CW12" s="626"/>
      <c r="CX12" s="626"/>
      <c r="CY12" s="627"/>
      <c r="CZ12" s="628">
        <v>1.4</v>
      </c>
      <c r="DA12" s="628"/>
      <c r="DB12" s="628"/>
      <c r="DC12" s="628"/>
      <c r="DD12" s="634">
        <v>14164</v>
      </c>
      <c r="DE12" s="626"/>
      <c r="DF12" s="626"/>
      <c r="DG12" s="626"/>
      <c r="DH12" s="626"/>
      <c r="DI12" s="626"/>
      <c r="DJ12" s="626"/>
      <c r="DK12" s="626"/>
      <c r="DL12" s="626"/>
      <c r="DM12" s="626"/>
      <c r="DN12" s="626"/>
      <c r="DO12" s="626"/>
      <c r="DP12" s="627"/>
      <c r="DQ12" s="634">
        <v>342125</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46467</v>
      </c>
      <c r="S13" s="626"/>
      <c r="T13" s="626"/>
      <c r="U13" s="626"/>
      <c r="V13" s="626"/>
      <c r="W13" s="626"/>
      <c r="X13" s="626"/>
      <c r="Y13" s="627"/>
      <c r="Z13" s="628">
        <v>0.1</v>
      </c>
      <c r="AA13" s="628"/>
      <c r="AB13" s="628"/>
      <c r="AC13" s="628"/>
      <c r="AD13" s="629">
        <v>46467</v>
      </c>
      <c r="AE13" s="629"/>
      <c r="AF13" s="629"/>
      <c r="AG13" s="629"/>
      <c r="AH13" s="629"/>
      <c r="AI13" s="629"/>
      <c r="AJ13" s="629"/>
      <c r="AK13" s="629"/>
      <c r="AL13" s="630">
        <v>0.3</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2899041</v>
      </c>
      <c r="BH13" s="626"/>
      <c r="BI13" s="626"/>
      <c r="BJ13" s="626"/>
      <c r="BK13" s="626"/>
      <c r="BL13" s="626"/>
      <c r="BM13" s="626"/>
      <c r="BN13" s="627"/>
      <c r="BO13" s="628">
        <v>42.5</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2807123</v>
      </c>
      <c r="CS13" s="626"/>
      <c r="CT13" s="626"/>
      <c r="CU13" s="626"/>
      <c r="CV13" s="626"/>
      <c r="CW13" s="626"/>
      <c r="CX13" s="626"/>
      <c r="CY13" s="627"/>
      <c r="CZ13" s="628">
        <v>8.5</v>
      </c>
      <c r="DA13" s="628"/>
      <c r="DB13" s="628"/>
      <c r="DC13" s="628"/>
      <c r="DD13" s="634">
        <v>1470763</v>
      </c>
      <c r="DE13" s="626"/>
      <c r="DF13" s="626"/>
      <c r="DG13" s="626"/>
      <c r="DH13" s="626"/>
      <c r="DI13" s="626"/>
      <c r="DJ13" s="626"/>
      <c r="DK13" s="626"/>
      <c r="DL13" s="626"/>
      <c r="DM13" s="626"/>
      <c r="DN13" s="626"/>
      <c r="DO13" s="626"/>
      <c r="DP13" s="627"/>
      <c r="DQ13" s="634">
        <v>1535390</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223934</v>
      </c>
      <c r="BH14" s="626"/>
      <c r="BI14" s="626"/>
      <c r="BJ14" s="626"/>
      <c r="BK14" s="626"/>
      <c r="BL14" s="626"/>
      <c r="BM14" s="626"/>
      <c r="BN14" s="627"/>
      <c r="BO14" s="628">
        <v>3.3</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1027541</v>
      </c>
      <c r="CS14" s="626"/>
      <c r="CT14" s="626"/>
      <c r="CU14" s="626"/>
      <c r="CV14" s="626"/>
      <c r="CW14" s="626"/>
      <c r="CX14" s="626"/>
      <c r="CY14" s="627"/>
      <c r="CZ14" s="628">
        <v>3.1</v>
      </c>
      <c r="DA14" s="628"/>
      <c r="DB14" s="628"/>
      <c r="DC14" s="628"/>
      <c r="DD14" s="634">
        <v>61460</v>
      </c>
      <c r="DE14" s="626"/>
      <c r="DF14" s="626"/>
      <c r="DG14" s="626"/>
      <c r="DH14" s="626"/>
      <c r="DI14" s="626"/>
      <c r="DJ14" s="626"/>
      <c r="DK14" s="626"/>
      <c r="DL14" s="626"/>
      <c r="DM14" s="626"/>
      <c r="DN14" s="626"/>
      <c r="DO14" s="626"/>
      <c r="DP14" s="627"/>
      <c r="DQ14" s="634">
        <v>990571</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30111</v>
      </c>
      <c r="S15" s="626"/>
      <c r="T15" s="626"/>
      <c r="U15" s="626"/>
      <c r="V15" s="626"/>
      <c r="W15" s="626"/>
      <c r="X15" s="626"/>
      <c r="Y15" s="627"/>
      <c r="Z15" s="628">
        <v>0.1</v>
      </c>
      <c r="AA15" s="628"/>
      <c r="AB15" s="628"/>
      <c r="AC15" s="628"/>
      <c r="AD15" s="629">
        <v>30111</v>
      </c>
      <c r="AE15" s="629"/>
      <c r="AF15" s="629"/>
      <c r="AG15" s="629"/>
      <c r="AH15" s="629"/>
      <c r="AI15" s="629"/>
      <c r="AJ15" s="629"/>
      <c r="AK15" s="629"/>
      <c r="AL15" s="630">
        <v>0.2</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474662</v>
      </c>
      <c r="BH15" s="626"/>
      <c r="BI15" s="626"/>
      <c r="BJ15" s="626"/>
      <c r="BK15" s="626"/>
      <c r="BL15" s="626"/>
      <c r="BM15" s="626"/>
      <c r="BN15" s="627"/>
      <c r="BO15" s="628">
        <v>7</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3512208</v>
      </c>
      <c r="CS15" s="626"/>
      <c r="CT15" s="626"/>
      <c r="CU15" s="626"/>
      <c r="CV15" s="626"/>
      <c r="CW15" s="626"/>
      <c r="CX15" s="626"/>
      <c r="CY15" s="627"/>
      <c r="CZ15" s="628">
        <v>10.6</v>
      </c>
      <c r="DA15" s="628"/>
      <c r="DB15" s="628"/>
      <c r="DC15" s="628"/>
      <c r="DD15" s="634">
        <v>1837374</v>
      </c>
      <c r="DE15" s="626"/>
      <c r="DF15" s="626"/>
      <c r="DG15" s="626"/>
      <c r="DH15" s="626"/>
      <c r="DI15" s="626"/>
      <c r="DJ15" s="626"/>
      <c r="DK15" s="626"/>
      <c r="DL15" s="626"/>
      <c r="DM15" s="626"/>
      <c r="DN15" s="626"/>
      <c r="DO15" s="626"/>
      <c r="DP15" s="627"/>
      <c r="DQ15" s="634">
        <v>1730760</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10490021</v>
      </c>
      <c r="S16" s="626"/>
      <c r="T16" s="626"/>
      <c r="U16" s="626"/>
      <c r="V16" s="626"/>
      <c r="W16" s="626"/>
      <c r="X16" s="626"/>
      <c r="Y16" s="627"/>
      <c r="Z16" s="628">
        <v>30.2</v>
      </c>
      <c r="AA16" s="628"/>
      <c r="AB16" s="628"/>
      <c r="AC16" s="628"/>
      <c r="AD16" s="629">
        <v>9233194</v>
      </c>
      <c r="AE16" s="629"/>
      <c r="AF16" s="629"/>
      <c r="AG16" s="629"/>
      <c r="AH16" s="629"/>
      <c r="AI16" s="629"/>
      <c r="AJ16" s="629"/>
      <c r="AK16" s="629"/>
      <c r="AL16" s="630">
        <v>52.9</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487500</v>
      </c>
      <c r="CS16" s="626"/>
      <c r="CT16" s="626"/>
      <c r="CU16" s="626"/>
      <c r="CV16" s="626"/>
      <c r="CW16" s="626"/>
      <c r="CX16" s="626"/>
      <c r="CY16" s="627"/>
      <c r="CZ16" s="628">
        <v>1.5</v>
      </c>
      <c r="DA16" s="628"/>
      <c r="DB16" s="628"/>
      <c r="DC16" s="628"/>
      <c r="DD16" s="634" t="s">
        <v>112</v>
      </c>
      <c r="DE16" s="626"/>
      <c r="DF16" s="626"/>
      <c r="DG16" s="626"/>
      <c r="DH16" s="626"/>
      <c r="DI16" s="626"/>
      <c r="DJ16" s="626"/>
      <c r="DK16" s="626"/>
      <c r="DL16" s="626"/>
      <c r="DM16" s="626"/>
      <c r="DN16" s="626"/>
      <c r="DO16" s="626"/>
      <c r="DP16" s="627"/>
      <c r="DQ16" s="634">
        <v>334057</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v>9233194</v>
      </c>
      <c r="S17" s="626"/>
      <c r="T17" s="626"/>
      <c r="U17" s="626"/>
      <c r="V17" s="626"/>
      <c r="W17" s="626"/>
      <c r="X17" s="626"/>
      <c r="Y17" s="627"/>
      <c r="Z17" s="628">
        <v>26.6</v>
      </c>
      <c r="AA17" s="628"/>
      <c r="AB17" s="628"/>
      <c r="AC17" s="628"/>
      <c r="AD17" s="629">
        <v>9233194</v>
      </c>
      <c r="AE17" s="629"/>
      <c r="AF17" s="629"/>
      <c r="AG17" s="629"/>
      <c r="AH17" s="629"/>
      <c r="AI17" s="629"/>
      <c r="AJ17" s="629"/>
      <c r="AK17" s="629"/>
      <c r="AL17" s="630">
        <v>52.9</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3308577</v>
      </c>
      <c r="CS17" s="626"/>
      <c r="CT17" s="626"/>
      <c r="CU17" s="626"/>
      <c r="CV17" s="626"/>
      <c r="CW17" s="626"/>
      <c r="CX17" s="626"/>
      <c r="CY17" s="627"/>
      <c r="CZ17" s="628">
        <v>10</v>
      </c>
      <c r="DA17" s="628"/>
      <c r="DB17" s="628"/>
      <c r="DC17" s="628"/>
      <c r="DD17" s="634" t="s">
        <v>112</v>
      </c>
      <c r="DE17" s="626"/>
      <c r="DF17" s="626"/>
      <c r="DG17" s="626"/>
      <c r="DH17" s="626"/>
      <c r="DI17" s="626"/>
      <c r="DJ17" s="626"/>
      <c r="DK17" s="626"/>
      <c r="DL17" s="626"/>
      <c r="DM17" s="626"/>
      <c r="DN17" s="626"/>
      <c r="DO17" s="626"/>
      <c r="DP17" s="627"/>
      <c r="DQ17" s="634">
        <v>3259348</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1256827</v>
      </c>
      <c r="S18" s="626"/>
      <c r="T18" s="626"/>
      <c r="U18" s="626"/>
      <c r="V18" s="626"/>
      <c r="W18" s="626"/>
      <c r="X18" s="626"/>
      <c r="Y18" s="627"/>
      <c r="Z18" s="628">
        <v>3.6</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173124</v>
      </c>
      <c r="BH19" s="626"/>
      <c r="BI19" s="626"/>
      <c r="BJ19" s="626"/>
      <c r="BK19" s="626"/>
      <c r="BL19" s="626"/>
      <c r="BM19" s="626"/>
      <c r="BN19" s="627"/>
      <c r="BO19" s="628">
        <v>2.5</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18830171</v>
      </c>
      <c r="S20" s="626"/>
      <c r="T20" s="626"/>
      <c r="U20" s="626"/>
      <c r="V20" s="626"/>
      <c r="W20" s="626"/>
      <c r="X20" s="626"/>
      <c r="Y20" s="627"/>
      <c r="Z20" s="628">
        <v>54.2</v>
      </c>
      <c r="AA20" s="628"/>
      <c r="AB20" s="628"/>
      <c r="AC20" s="628"/>
      <c r="AD20" s="629">
        <v>17415485</v>
      </c>
      <c r="AE20" s="629"/>
      <c r="AF20" s="629"/>
      <c r="AG20" s="629"/>
      <c r="AH20" s="629"/>
      <c r="AI20" s="629"/>
      <c r="AJ20" s="629"/>
      <c r="AK20" s="629"/>
      <c r="AL20" s="630">
        <v>99.8</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173124</v>
      </c>
      <c r="BH20" s="626"/>
      <c r="BI20" s="626"/>
      <c r="BJ20" s="626"/>
      <c r="BK20" s="626"/>
      <c r="BL20" s="626"/>
      <c r="BM20" s="626"/>
      <c r="BN20" s="627"/>
      <c r="BO20" s="628">
        <v>2.5</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33075764</v>
      </c>
      <c r="CS20" s="626"/>
      <c r="CT20" s="626"/>
      <c r="CU20" s="626"/>
      <c r="CV20" s="626"/>
      <c r="CW20" s="626"/>
      <c r="CX20" s="626"/>
      <c r="CY20" s="627"/>
      <c r="CZ20" s="628">
        <v>100</v>
      </c>
      <c r="DA20" s="628"/>
      <c r="DB20" s="628"/>
      <c r="DC20" s="628"/>
      <c r="DD20" s="634">
        <v>6653549</v>
      </c>
      <c r="DE20" s="626"/>
      <c r="DF20" s="626"/>
      <c r="DG20" s="626"/>
      <c r="DH20" s="626"/>
      <c r="DI20" s="626"/>
      <c r="DJ20" s="626"/>
      <c r="DK20" s="626"/>
      <c r="DL20" s="626"/>
      <c r="DM20" s="626"/>
      <c r="DN20" s="626"/>
      <c r="DO20" s="626"/>
      <c r="DP20" s="627"/>
      <c r="DQ20" s="634">
        <v>20534917</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v>8710</v>
      </c>
      <c r="S21" s="626"/>
      <c r="T21" s="626"/>
      <c r="U21" s="626"/>
      <c r="V21" s="626"/>
      <c r="W21" s="626"/>
      <c r="X21" s="626"/>
      <c r="Y21" s="627"/>
      <c r="Z21" s="628">
        <v>0</v>
      </c>
      <c r="AA21" s="628"/>
      <c r="AB21" s="628"/>
      <c r="AC21" s="628"/>
      <c r="AD21" s="629">
        <v>8710</v>
      </c>
      <c r="AE21" s="629"/>
      <c r="AF21" s="629"/>
      <c r="AG21" s="629"/>
      <c r="AH21" s="629"/>
      <c r="AI21" s="629"/>
      <c r="AJ21" s="629"/>
      <c r="AK21" s="629"/>
      <c r="AL21" s="630">
        <v>0</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15265</v>
      </c>
      <c r="BH21" s="626"/>
      <c r="BI21" s="626"/>
      <c r="BJ21" s="626"/>
      <c r="BK21" s="626"/>
      <c r="BL21" s="626"/>
      <c r="BM21" s="626"/>
      <c r="BN21" s="627"/>
      <c r="BO21" s="628">
        <v>0.2</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297576</v>
      </c>
      <c r="S22" s="626"/>
      <c r="T22" s="626"/>
      <c r="U22" s="626"/>
      <c r="V22" s="626"/>
      <c r="W22" s="626"/>
      <c r="X22" s="626"/>
      <c r="Y22" s="627"/>
      <c r="Z22" s="628">
        <v>0.9</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293155</v>
      </c>
      <c r="S23" s="626"/>
      <c r="T23" s="626"/>
      <c r="U23" s="626"/>
      <c r="V23" s="626"/>
      <c r="W23" s="626"/>
      <c r="X23" s="626"/>
      <c r="Y23" s="627"/>
      <c r="Z23" s="628">
        <v>0.8</v>
      </c>
      <c r="AA23" s="628"/>
      <c r="AB23" s="628"/>
      <c r="AC23" s="628"/>
      <c r="AD23" s="629">
        <v>12838</v>
      </c>
      <c r="AE23" s="629"/>
      <c r="AF23" s="629"/>
      <c r="AG23" s="629"/>
      <c r="AH23" s="629"/>
      <c r="AI23" s="629"/>
      <c r="AJ23" s="629"/>
      <c r="AK23" s="629"/>
      <c r="AL23" s="630">
        <v>0.1</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v>157859</v>
      </c>
      <c r="BH23" s="626"/>
      <c r="BI23" s="626"/>
      <c r="BJ23" s="626"/>
      <c r="BK23" s="626"/>
      <c r="BL23" s="626"/>
      <c r="BM23" s="626"/>
      <c r="BN23" s="627"/>
      <c r="BO23" s="628">
        <v>2.2999999999999998</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102599</v>
      </c>
      <c r="S24" s="626"/>
      <c r="T24" s="626"/>
      <c r="U24" s="626"/>
      <c r="V24" s="626"/>
      <c r="W24" s="626"/>
      <c r="X24" s="626"/>
      <c r="Y24" s="627"/>
      <c r="Z24" s="628">
        <v>0.3</v>
      </c>
      <c r="AA24" s="628"/>
      <c r="AB24" s="628"/>
      <c r="AC24" s="628"/>
      <c r="AD24" s="629">
        <v>359</v>
      </c>
      <c r="AE24" s="629"/>
      <c r="AF24" s="629"/>
      <c r="AG24" s="629"/>
      <c r="AH24" s="629"/>
      <c r="AI24" s="629"/>
      <c r="AJ24" s="629"/>
      <c r="AK24" s="629"/>
      <c r="AL24" s="630">
        <v>0</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14611618</v>
      </c>
      <c r="CS24" s="615"/>
      <c r="CT24" s="615"/>
      <c r="CU24" s="615"/>
      <c r="CV24" s="615"/>
      <c r="CW24" s="615"/>
      <c r="CX24" s="615"/>
      <c r="CY24" s="616"/>
      <c r="CZ24" s="652">
        <v>44.2</v>
      </c>
      <c r="DA24" s="653"/>
      <c r="DB24" s="653"/>
      <c r="DC24" s="654"/>
      <c r="DD24" s="651">
        <v>9450425</v>
      </c>
      <c r="DE24" s="615"/>
      <c r="DF24" s="615"/>
      <c r="DG24" s="615"/>
      <c r="DH24" s="615"/>
      <c r="DI24" s="615"/>
      <c r="DJ24" s="615"/>
      <c r="DK24" s="616"/>
      <c r="DL24" s="651">
        <v>9141823</v>
      </c>
      <c r="DM24" s="615"/>
      <c r="DN24" s="615"/>
      <c r="DO24" s="615"/>
      <c r="DP24" s="615"/>
      <c r="DQ24" s="615"/>
      <c r="DR24" s="615"/>
      <c r="DS24" s="615"/>
      <c r="DT24" s="615"/>
      <c r="DU24" s="615"/>
      <c r="DV24" s="616"/>
      <c r="DW24" s="619">
        <v>49.9</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4653744</v>
      </c>
      <c r="S25" s="626"/>
      <c r="T25" s="626"/>
      <c r="U25" s="626"/>
      <c r="V25" s="626"/>
      <c r="W25" s="626"/>
      <c r="X25" s="626"/>
      <c r="Y25" s="627"/>
      <c r="Z25" s="628">
        <v>13.4</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4349689</v>
      </c>
      <c r="CS25" s="657"/>
      <c r="CT25" s="657"/>
      <c r="CU25" s="657"/>
      <c r="CV25" s="657"/>
      <c r="CW25" s="657"/>
      <c r="CX25" s="657"/>
      <c r="CY25" s="658"/>
      <c r="CZ25" s="659">
        <v>13.2</v>
      </c>
      <c r="DA25" s="660"/>
      <c r="DB25" s="660"/>
      <c r="DC25" s="661"/>
      <c r="DD25" s="634">
        <v>4031108</v>
      </c>
      <c r="DE25" s="657"/>
      <c r="DF25" s="657"/>
      <c r="DG25" s="657"/>
      <c r="DH25" s="657"/>
      <c r="DI25" s="657"/>
      <c r="DJ25" s="657"/>
      <c r="DK25" s="658"/>
      <c r="DL25" s="634">
        <v>3900821</v>
      </c>
      <c r="DM25" s="657"/>
      <c r="DN25" s="657"/>
      <c r="DO25" s="657"/>
      <c r="DP25" s="657"/>
      <c r="DQ25" s="657"/>
      <c r="DR25" s="657"/>
      <c r="DS25" s="657"/>
      <c r="DT25" s="657"/>
      <c r="DU25" s="657"/>
      <c r="DV25" s="658"/>
      <c r="DW25" s="630">
        <v>21.3</v>
      </c>
      <c r="DX25" s="655"/>
      <c r="DY25" s="655"/>
      <c r="DZ25" s="655"/>
      <c r="EA25" s="655"/>
      <c r="EB25" s="655"/>
      <c r="EC25" s="656"/>
    </row>
    <row r="26" spans="2:133" ht="11.25" customHeight="1" x14ac:dyDescent="0.15">
      <c r="B26" s="662" t="s">
        <v>278</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2561829</v>
      </c>
      <c r="CS26" s="626"/>
      <c r="CT26" s="626"/>
      <c r="CU26" s="626"/>
      <c r="CV26" s="626"/>
      <c r="CW26" s="626"/>
      <c r="CX26" s="626"/>
      <c r="CY26" s="627"/>
      <c r="CZ26" s="659">
        <v>7.7</v>
      </c>
      <c r="DA26" s="660"/>
      <c r="DB26" s="660"/>
      <c r="DC26" s="661"/>
      <c r="DD26" s="634">
        <v>2298898</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5"/>
      <c r="DY26" s="655"/>
      <c r="DZ26" s="655"/>
      <c r="EA26" s="655"/>
      <c r="EB26" s="655"/>
      <c r="EC26" s="656"/>
    </row>
    <row r="27" spans="2:133" ht="11.25" customHeight="1" x14ac:dyDescent="0.15">
      <c r="B27" s="622" t="s">
        <v>281</v>
      </c>
      <c r="C27" s="623"/>
      <c r="D27" s="623"/>
      <c r="E27" s="623"/>
      <c r="F27" s="623"/>
      <c r="G27" s="623"/>
      <c r="H27" s="623"/>
      <c r="I27" s="623"/>
      <c r="J27" s="623"/>
      <c r="K27" s="623"/>
      <c r="L27" s="623"/>
      <c r="M27" s="623"/>
      <c r="N27" s="623"/>
      <c r="O27" s="623"/>
      <c r="P27" s="623"/>
      <c r="Q27" s="624"/>
      <c r="R27" s="625">
        <v>3379192</v>
      </c>
      <c r="S27" s="626"/>
      <c r="T27" s="626"/>
      <c r="U27" s="626"/>
      <c r="V27" s="626"/>
      <c r="W27" s="626"/>
      <c r="X27" s="626"/>
      <c r="Y27" s="627"/>
      <c r="Z27" s="628">
        <v>9.6999999999999993</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6822981</v>
      </c>
      <c r="BH27" s="626"/>
      <c r="BI27" s="626"/>
      <c r="BJ27" s="626"/>
      <c r="BK27" s="626"/>
      <c r="BL27" s="626"/>
      <c r="BM27" s="626"/>
      <c r="BN27" s="627"/>
      <c r="BO27" s="628">
        <v>100</v>
      </c>
      <c r="BP27" s="628"/>
      <c r="BQ27" s="628"/>
      <c r="BR27" s="628"/>
      <c r="BS27" s="634">
        <v>113711</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6953352</v>
      </c>
      <c r="CS27" s="657"/>
      <c r="CT27" s="657"/>
      <c r="CU27" s="657"/>
      <c r="CV27" s="657"/>
      <c r="CW27" s="657"/>
      <c r="CX27" s="657"/>
      <c r="CY27" s="658"/>
      <c r="CZ27" s="659">
        <v>21</v>
      </c>
      <c r="DA27" s="660"/>
      <c r="DB27" s="660"/>
      <c r="DC27" s="661"/>
      <c r="DD27" s="634">
        <v>2159969</v>
      </c>
      <c r="DE27" s="657"/>
      <c r="DF27" s="657"/>
      <c r="DG27" s="657"/>
      <c r="DH27" s="657"/>
      <c r="DI27" s="657"/>
      <c r="DJ27" s="657"/>
      <c r="DK27" s="658"/>
      <c r="DL27" s="634">
        <v>1981654</v>
      </c>
      <c r="DM27" s="657"/>
      <c r="DN27" s="657"/>
      <c r="DO27" s="657"/>
      <c r="DP27" s="657"/>
      <c r="DQ27" s="657"/>
      <c r="DR27" s="657"/>
      <c r="DS27" s="657"/>
      <c r="DT27" s="657"/>
      <c r="DU27" s="657"/>
      <c r="DV27" s="658"/>
      <c r="DW27" s="630">
        <v>10.8</v>
      </c>
      <c r="DX27" s="655"/>
      <c r="DY27" s="655"/>
      <c r="DZ27" s="655"/>
      <c r="EA27" s="655"/>
      <c r="EB27" s="655"/>
      <c r="EC27" s="656"/>
    </row>
    <row r="28" spans="2:133" ht="11.25" customHeight="1" x14ac:dyDescent="0.15">
      <c r="B28" s="622" t="s">
        <v>284</v>
      </c>
      <c r="C28" s="623"/>
      <c r="D28" s="623"/>
      <c r="E28" s="623"/>
      <c r="F28" s="623"/>
      <c r="G28" s="623"/>
      <c r="H28" s="623"/>
      <c r="I28" s="623"/>
      <c r="J28" s="623"/>
      <c r="K28" s="623"/>
      <c r="L28" s="623"/>
      <c r="M28" s="623"/>
      <c r="N28" s="623"/>
      <c r="O28" s="623"/>
      <c r="P28" s="623"/>
      <c r="Q28" s="624"/>
      <c r="R28" s="625">
        <v>90249</v>
      </c>
      <c r="S28" s="626"/>
      <c r="T28" s="626"/>
      <c r="U28" s="626"/>
      <c r="V28" s="626"/>
      <c r="W28" s="626"/>
      <c r="X28" s="626"/>
      <c r="Y28" s="627"/>
      <c r="Z28" s="628">
        <v>0.3</v>
      </c>
      <c r="AA28" s="628"/>
      <c r="AB28" s="628"/>
      <c r="AC28" s="628"/>
      <c r="AD28" s="629">
        <v>6239</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3308577</v>
      </c>
      <c r="CS28" s="626"/>
      <c r="CT28" s="626"/>
      <c r="CU28" s="626"/>
      <c r="CV28" s="626"/>
      <c r="CW28" s="626"/>
      <c r="CX28" s="626"/>
      <c r="CY28" s="627"/>
      <c r="CZ28" s="659">
        <v>10</v>
      </c>
      <c r="DA28" s="660"/>
      <c r="DB28" s="660"/>
      <c r="DC28" s="661"/>
      <c r="DD28" s="634">
        <v>3259348</v>
      </c>
      <c r="DE28" s="626"/>
      <c r="DF28" s="626"/>
      <c r="DG28" s="626"/>
      <c r="DH28" s="626"/>
      <c r="DI28" s="626"/>
      <c r="DJ28" s="626"/>
      <c r="DK28" s="627"/>
      <c r="DL28" s="634">
        <v>3259348</v>
      </c>
      <c r="DM28" s="626"/>
      <c r="DN28" s="626"/>
      <c r="DO28" s="626"/>
      <c r="DP28" s="626"/>
      <c r="DQ28" s="626"/>
      <c r="DR28" s="626"/>
      <c r="DS28" s="626"/>
      <c r="DT28" s="626"/>
      <c r="DU28" s="626"/>
      <c r="DV28" s="627"/>
      <c r="DW28" s="630">
        <v>17.8</v>
      </c>
      <c r="DX28" s="655"/>
      <c r="DY28" s="655"/>
      <c r="DZ28" s="655"/>
      <c r="EA28" s="655"/>
      <c r="EB28" s="655"/>
      <c r="EC28" s="656"/>
    </row>
    <row r="29" spans="2:133" ht="11.25" customHeight="1" x14ac:dyDescent="0.15">
      <c r="B29" s="622" t="s">
        <v>286</v>
      </c>
      <c r="C29" s="623"/>
      <c r="D29" s="623"/>
      <c r="E29" s="623"/>
      <c r="F29" s="623"/>
      <c r="G29" s="623"/>
      <c r="H29" s="623"/>
      <c r="I29" s="623"/>
      <c r="J29" s="623"/>
      <c r="K29" s="623"/>
      <c r="L29" s="623"/>
      <c r="M29" s="623"/>
      <c r="N29" s="623"/>
      <c r="O29" s="623"/>
      <c r="P29" s="623"/>
      <c r="Q29" s="624"/>
      <c r="R29" s="625">
        <v>33665</v>
      </c>
      <c r="S29" s="626"/>
      <c r="T29" s="626"/>
      <c r="U29" s="626"/>
      <c r="V29" s="626"/>
      <c r="W29" s="626"/>
      <c r="X29" s="626"/>
      <c r="Y29" s="627"/>
      <c r="Z29" s="628">
        <v>0.1</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59</v>
      </c>
      <c r="CG29" s="640"/>
      <c r="CH29" s="640"/>
      <c r="CI29" s="640"/>
      <c r="CJ29" s="640"/>
      <c r="CK29" s="640"/>
      <c r="CL29" s="640"/>
      <c r="CM29" s="640"/>
      <c r="CN29" s="640"/>
      <c r="CO29" s="640"/>
      <c r="CP29" s="640"/>
      <c r="CQ29" s="641"/>
      <c r="CR29" s="625">
        <v>3308390</v>
      </c>
      <c r="CS29" s="657"/>
      <c r="CT29" s="657"/>
      <c r="CU29" s="657"/>
      <c r="CV29" s="657"/>
      <c r="CW29" s="657"/>
      <c r="CX29" s="657"/>
      <c r="CY29" s="658"/>
      <c r="CZ29" s="659">
        <v>10</v>
      </c>
      <c r="DA29" s="660"/>
      <c r="DB29" s="660"/>
      <c r="DC29" s="661"/>
      <c r="DD29" s="634">
        <v>3259161</v>
      </c>
      <c r="DE29" s="657"/>
      <c r="DF29" s="657"/>
      <c r="DG29" s="657"/>
      <c r="DH29" s="657"/>
      <c r="DI29" s="657"/>
      <c r="DJ29" s="657"/>
      <c r="DK29" s="658"/>
      <c r="DL29" s="634">
        <v>3259161</v>
      </c>
      <c r="DM29" s="657"/>
      <c r="DN29" s="657"/>
      <c r="DO29" s="657"/>
      <c r="DP29" s="657"/>
      <c r="DQ29" s="657"/>
      <c r="DR29" s="657"/>
      <c r="DS29" s="657"/>
      <c r="DT29" s="657"/>
      <c r="DU29" s="657"/>
      <c r="DV29" s="658"/>
      <c r="DW29" s="630">
        <v>17.8</v>
      </c>
      <c r="DX29" s="655"/>
      <c r="DY29" s="655"/>
      <c r="DZ29" s="655"/>
      <c r="EA29" s="655"/>
      <c r="EB29" s="655"/>
      <c r="EC29" s="656"/>
    </row>
    <row r="30" spans="2:133" ht="11.25" customHeight="1" x14ac:dyDescent="0.15">
      <c r="B30" s="622" t="s">
        <v>290</v>
      </c>
      <c r="C30" s="623"/>
      <c r="D30" s="623"/>
      <c r="E30" s="623"/>
      <c r="F30" s="623"/>
      <c r="G30" s="623"/>
      <c r="H30" s="623"/>
      <c r="I30" s="623"/>
      <c r="J30" s="623"/>
      <c r="K30" s="623"/>
      <c r="L30" s="623"/>
      <c r="M30" s="623"/>
      <c r="N30" s="623"/>
      <c r="O30" s="623"/>
      <c r="P30" s="623"/>
      <c r="Q30" s="624"/>
      <c r="R30" s="625">
        <v>1646746</v>
      </c>
      <c r="S30" s="626"/>
      <c r="T30" s="626"/>
      <c r="U30" s="626"/>
      <c r="V30" s="626"/>
      <c r="W30" s="626"/>
      <c r="X30" s="626"/>
      <c r="Y30" s="627"/>
      <c r="Z30" s="628">
        <v>4.7</v>
      </c>
      <c r="AA30" s="628"/>
      <c r="AB30" s="628"/>
      <c r="AC30" s="628"/>
      <c r="AD30" s="629" t="s">
        <v>112</v>
      </c>
      <c r="AE30" s="629"/>
      <c r="AF30" s="629"/>
      <c r="AG30" s="629"/>
      <c r="AH30" s="629"/>
      <c r="AI30" s="629"/>
      <c r="AJ30" s="629"/>
      <c r="AK30" s="629"/>
      <c r="AL30" s="630" t="s">
        <v>112</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99</v>
      </c>
      <c r="BH30" s="684"/>
      <c r="BI30" s="684"/>
      <c r="BJ30" s="684"/>
      <c r="BK30" s="684"/>
      <c r="BL30" s="684"/>
      <c r="BM30" s="620">
        <v>94.6</v>
      </c>
      <c r="BN30" s="684"/>
      <c r="BO30" s="684"/>
      <c r="BP30" s="684"/>
      <c r="BQ30" s="685"/>
      <c r="BR30" s="683">
        <v>98.7</v>
      </c>
      <c r="BS30" s="684"/>
      <c r="BT30" s="684"/>
      <c r="BU30" s="684"/>
      <c r="BV30" s="684"/>
      <c r="BW30" s="684"/>
      <c r="BX30" s="620">
        <v>93.8</v>
      </c>
      <c r="BY30" s="684"/>
      <c r="BZ30" s="684"/>
      <c r="CA30" s="684"/>
      <c r="CB30" s="685"/>
      <c r="CD30" s="688"/>
      <c r="CE30" s="689"/>
      <c r="CF30" s="639" t="s">
        <v>293</v>
      </c>
      <c r="CG30" s="640"/>
      <c r="CH30" s="640"/>
      <c r="CI30" s="640"/>
      <c r="CJ30" s="640"/>
      <c r="CK30" s="640"/>
      <c r="CL30" s="640"/>
      <c r="CM30" s="640"/>
      <c r="CN30" s="640"/>
      <c r="CO30" s="640"/>
      <c r="CP30" s="640"/>
      <c r="CQ30" s="641"/>
      <c r="CR30" s="625">
        <v>3051600</v>
      </c>
      <c r="CS30" s="626"/>
      <c r="CT30" s="626"/>
      <c r="CU30" s="626"/>
      <c r="CV30" s="626"/>
      <c r="CW30" s="626"/>
      <c r="CX30" s="626"/>
      <c r="CY30" s="627"/>
      <c r="CZ30" s="659">
        <v>9.1999999999999993</v>
      </c>
      <c r="DA30" s="660"/>
      <c r="DB30" s="660"/>
      <c r="DC30" s="661"/>
      <c r="DD30" s="634">
        <v>3005690</v>
      </c>
      <c r="DE30" s="626"/>
      <c r="DF30" s="626"/>
      <c r="DG30" s="626"/>
      <c r="DH30" s="626"/>
      <c r="DI30" s="626"/>
      <c r="DJ30" s="626"/>
      <c r="DK30" s="627"/>
      <c r="DL30" s="634">
        <v>3005690</v>
      </c>
      <c r="DM30" s="626"/>
      <c r="DN30" s="626"/>
      <c r="DO30" s="626"/>
      <c r="DP30" s="626"/>
      <c r="DQ30" s="626"/>
      <c r="DR30" s="626"/>
      <c r="DS30" s="626"/>
      <c r="DT30" s="626"/>
      <c r="DU30" s="626"/>
      <c r="DV30" s="627"/>
      <c r="DW30" s="630">
        <v>16.399999999999999</v>
      </c>
      <c r="DX30" s="655"/>
      <c r="DY30" s="655"/>
      <c r="DZ30" s="655"/>
      <c r="EA30" s="655"/>
      <c r="EB30" s="655"/>
      <c r="EC30" s="656"/>
    </row>
    <row r="31" spans="2:133" ht="11.25" customHeight="1" x14ac:dyDescent="0.15">
      <c r="B31" s="622" t="s">
        <v>294</v>
      </c>
      <c r="C31" s="623"/>
      <c r="D31" s="623"/>
      <c r="E31" s="623"/>
      <c r="F31" s="623"/>
      <c r="G31" s="623"/>
      <c r="H31" s="623"/>
      <c r="I31" s="623"/>
      <c r="J31" s="623"/>
      <c r="K31" s="623"/>
      <c r="L31" s="623"/>
      <c r="M31" s="623"/>
      <c r="N31" s="623"/>
      <c r="O31" s="623"/>
      <c r="P31" s="623"/>
      <c r="Q31" s="624"/>
      <c r="R31" s="625">
        <v>1202601</v>
      </c>
      <c r="S31" s="626"/>
      <c r="T31" s="626"/>
      <c r="U31" s="626"/>
      <c r="V31" s="626"/>
      <c r="W31" s="626"/>
      <c r="X31" s="626"/>
      <c r="Y31" s="627"/>
      <c r="Z31" s="628">
        <v>3.5</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99.1</v>
      </c>
      <c r="BH31" s="657"/>
      <c r="BI31" s="657"/>
      <c r="BJ31" s="657"/>
      <c r="BK31" s="657"/>
      <c r="BL31" s="657"/>
      <c r="BM31" s="631">
        <v>95.4</v>
      </c>
      <c r="BN31" s="681"/>
      <c r="BO31" s="681"/>
      <c r="BP31" s="681"/>
      <c r="BQ31" s="682"/>
      <c r="BR31" s="680">
        <v>98.9</v>
      </c>
      <c r="BS31" s="657"/>
      <c r="BT31" s="657"/>
      <c r="BU31" s="657"/>
      <c r="BV31" s="657"/>
      <c r="BW31" s="657"/>
      <c r="BX31" s="631">
        <v>94.9</v>
      </c>
      <c r="BY31" s="681"/>
      <c r="BZ31" s="681"/>
      <c r="CA31" s="681"/>
      <c r="CB31" s="682"/>
      <c r="CD31" s="688"/>
      <c r="CE31" s="689"/>
      <c r="CF31" s="639" t="s">
        <v>297</v>
      </c>
      <c r="CG31" s="640"/>
      <c r="CH31" s="640"/>
      <c r="CI31" s="640"/>
      <c r="CJ31" s="640"/>
      <c r="CK31" s="640"/>
      <c r="CL31" s="640"/>
      <c r="CM31" s="640"/>
      <c r="CN31" s="640"/>
      <c r="CO31" s="640"/>
      <c r="CP31" s="640"/>
      <c r="CQ31" s="641"/>
      <c r="CR31" s="625">
        <v>256790</v>
      </c>
      <c r="CS31" s="657"/>
      <c r="CT31" s="657"/>
      <c r="CU31" s="657"/>
      <c r="CV31" s="657"/>
      <c r="CW31" s="657"/>
      <c r="CX31" s="657"/>
      <c r="CY31" s="658"/>
      <c r="CZ31" s="659">
        <v>0.8</v>
      </c>
      <c r="DA31" s="660"/>
      <c r="DB31" s="660"/>
      <c r="DC31" s="661"/>
      <c r="DD31" s="634">
        <v>253471</v>
      </c>
      <c r="DE31" s="657"/>
      <c r="DF31" s="657"/>
      <c r="DG31" s="657"/>
      <c r="DH31" s="657"/>
      <c r="DI31" s="657"/>
      <c r="DJ31" s="657"/>
      <c r="DK31" s="658"/>
      <c r="DL31" s="634">
        <v>253471</v>
      </c>
      <c r="DM31" s="657"/>
      <c r="DN31" s="657"/>
      <c r="DO31" s="657"/>
      <c r="DP31" s="657"/>
      <c r="DQ31" s="657"/>
      <c r="DR31" s="657"/>
      <c r="DS31" s="657"/>
      <c r="DT31" s="657"/>
      <c r="DU31" s="657"/>
      <c r="DV31" s="658"/>
      <c r="DW31" s="630">
        <v>1.4</v>
      </c>
      <c r="DX31" s="655"/>
      <c r="DY31" s="655"/>
      <c r="DZ31" s="655"/>
      <c r="EA31" s="655"/>
      <c r="EB31" s="655"/>
      <c r="EC31" s="656"/>
    </row>
    <row r="32" spans="2:133" ht="11.25" customHeight="1" x14ac:dyDescent="0.15">
      <c r="B32" s="622" t="s">
        <v>298</v>
      </c>
      <c r="C32" s="623"/>
      <c r="D32" s="623"/>
      <c r="E32" s="623"/>
      <c r="F32" s="623"/>
      <c r="G32" s="623"/>
      <c r="H32" s="623"/>
      <c r="I32" s="623"/>
      <c r="J32" s="623"/>
      <c r="K32" s="623"/>
      <c r="L32" s="623"/>
      <c r="M32" s="623"/>
      <c r="N32" s="623"/>
      <c r="O32" s="623"/>
      <c r="P32" s="623"/>
      <c r="Q32" s="624"/>
      <c r="R32" s="625">
        <v>395664</v>
      </c>
      <c r="S32" s="626"/>
      <c r="T32" s="626"/>
      <c r="U32" s="626"/>
      <c r="V32" s="626"/>
      <c r="W32" s="626"/>
      <c r="X32" s="626"/>
      <c r="Y32" s="627"/>
      <c r="Z32" s="628">
        <v>1.1000000000000001</v>
      </c>
      <c r="AA32" s="628"/>
      <c r="AB32" s="628"/>
      <c r="AC32" s="628"/>
      <c r="AD32" s="629">
        <v>278</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98.8</v>
      </c>
      <c r="BH32" s="693"/>
      <c r="BI32" s="693"/>
      <c r="BJ32" s="693"/>
      <c r="BK32" s="693"/>
      <c r="BL32" s="693"/>
      <c r="BM32" s="694">
        <v>93.2</v>
      </c>
      <c r="BN32" s="693"/>
      <c r="BO32" s="693"/>
      <c r="BP32" s="693"/>
      <c r="BQ32" s="695"/>
      <c r="BR32" s="692">
        <v>98.4</v>
      </c>
      <c r="BS32" s="693"/>
      <c r="BT32" s="693"/>
      <c r="BU32" s="693"/>
      <c r="BV32" s="693"/>
      <c r="BW32" s="693"/>
      <c r="BX32" s="694">
        <v>92.1</v>
      </c>
      <c r="BY32" s="693"/>
      <c r="BZ32" s="693"/>
      <c r="CA32" s="693"/>
      <c r="CB32" s="695"/>
      <c r="CD32" s="690"/>
      <c r="CE32" s="691"/>
      <c r="CF32" s="639" t="s">
        <v>300</v>
      </c>
      <c r="CG32" s="640"/>
      <c r="CH32" s="640"/>
      <c r="CI32" s="640"/>
      <c r="CJ32" s="640"/>
      <c r="CK32" s="640"/>
      <c r="CL32" s="640"/>
      <c r="CM32" s="640"/>
      <c r="CN32" s="640"/>
      <c r="CO32" s="640"/>
      <c r="CP32" s="640"/>
      <c r="CQ32" s="641"/>
      <c r="CR32" s="625">
        <v>187</v>
      </c>
      <c r="CS32" s="626"/>
      <c r="CT32" s="626"/>
      <c r="CU32" s="626"/>
      <c r="CV32" s="626"/>
      <c r="CW32" s="626"/>
      <c r="CX32" s="626"/>
      <c r="CY32" s="627"/>
      <c r="CZ32" s="659">
        <v>0</v>
      </c>
      <c r="DA32" s="660"/>
      <c r="DB32" s="660"/>
      <c r="DC32" s="661"/>
      <c r="DD32" s="634">
        <v>187</v>
      </c>
      <c r="DE32" s="626"/>
      <c r="DF32" s="626"/>
      <c r="DG32" s="626"/>
      <c r="DH32" s="626"/>
      <c r="DI32" s="626"/>
      <c r="DJ32" s="626"/>
      <c r="DK32" s="627"/>
      <c r="DL32" s="634">
        <v>187</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301</v>
      </c>
      <c r="C33" s="623"/>
      <c r="D33" s="623"/>
      <c r="E33" s="623"/>
      <c r="F33" s="623"/>
      <c r="G33" s="623"/>
      <c r="H33" s="623"/>
      <c r="I33" s="623"/>
      <c r="J33" s="623"/>
      <c r="K33" s="623"/>
      <c r="L33" s="623"/>
      <c r="M33" s="623"/>
      <c r="N33" s="623"/>
      <c r="O33" s="623"/>
      <c r="P33" s="623"/>
      <c r="Q33" s="624"/>
      <c r="R33" s="625">
        <v>3839932</v>
      </c>
      <c r="S33" s="626"/>
      <c r="T33" s="626"/>
      <c r="U33" s="626"/>
      <c r="V33" s="626"/>
      <c r="W33" s="626"/>
      <c r="X33" s="626"/>
      <c r="Y33" s="627"/>
      <c r="Z33" s="628">
        <v>11</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11323097</v>
      </c>
      <c r="CS33" s="657"/>
      <c r="CT33" s="657"/>
      <c r="CU33" s="657"/>
      <c r="CV33" s="657"/>
      <c r="CW33" s="657"/>
      <c r="CX33" s="657"/>
      <c r="CY33" s="658"/>
      <c r="CZ33" s="659">
        <v>34.200000000000003</v>
      </c>
      <c r="DA33" s="660"/>
      <c r="DB33" s="660"/>
      <c r="DC33" s="661"/>
      <c r="DD33" s="634">
        <v>9728572</v>
      </c>
      <c r="DE33" s="657"/>
      <c r="DF33" s="657"/>
      <c r="DG33" s="657"/>
      <c r="DH33" s="657"/>
      <c r="DI33" s="657"/>
      <c r="DJ33" s="657"/>
      <c r="DK33" s="658"/>
      <c r="DL33" s="634">
        <v>7448041</v>
      </c>
      <c r="DM33" s="657"/>
      <c r="DN33" s="657"/>
      <c r="DO33" s="657"/>
      <c r="DP33" s="657"/>
      <c r="DQ33" s="657"/>
      <c r="DR33" s="657"/>
      <c r="DS33" s="657"/>
      <c r="DT33" s="657"/>
      <c r="DU33" s="657"/>
      <c r="DV33" s="658"/>
      <c r="DW33" s="630">
        <v>40.700000000000003</v>
      </c>
      <c r="DX33" s="655"/>
      <c r="DY33" s="655"/>
      <c r="DZ33" s="655"/>
      <c r="EA33" s="655"/>
      <c r="EB33" s="655"/>
      <c r="EC33" s="656"/>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2745591</v>
      </c>
      <c r="CS34" s="626"/>
      <c r="CT34" s="626"/>
      <c r="CU34" s="626"/>
      <c r="CV34" s="626"/>
      <c r="CW34" s="626"/>
      <c r="CX34" s="626"/>
      <c r="CY34" s="627"/>
      <c r="CZ34" s="659">
        <v>8.3000000000000007</v>
      </c>
      <c r="DA34" s="660"/>
      <c r="DB34" s="660"/>
      <c r="DC34" s="661"/>
      <c r="DD34" s="634">
        <v>2317560</v>
      </c>
      <c r="DE34" s="626"/>
      <c r="DF34" s="626"/>
      <c r="DG34" s="626"/>
      <c r="DH34" s="626"/>
      <c r="DI34" s="626"/>
      <c r="DJ34" s="626"/>
      <c r="DK34" s="627"/>
      <c r="DL34" s="634">
        <v>2094559</v>
      </c>
      <c r="DM34" s="626"/>
      <c r="DN34" s="626"/>
      <c r="DO34" s="626"/>
      <c r="DP34" s="626"/>
      <c r="DQ34" s="626"/>
      <c r="DR34" s="626"/>
      <c r="DS34" s="626"/>
      <c r="DT34" s="626"/>
      <c r="DU34" s="626"/>
      <c r="DV34" s="627"/>
      <c r="DW34" s="630">
        <v>11.4</v>
      </c>
      <c r="DX34" s="655"/>
      <c r="DY34" s="655"/>
      <c r="DZ34" s="655"/>
      <c r="EA34" s="655"/>
      <c r="EB34" s="655"/>
      <c r="EC34" s="656"/>
    </row>
    <row r="35" spans="2:133" ht="11.25" customHeight="1" x14ac:dyDescent="0.15">
      <c r="B35" s="622" t="s">
        <v>307</v>
      </c>
      <c r="C35" s="623"/>
      <c r="D35" s="623"/>
      <c r="E35" s="623"/>
      <c r="F35" s="623"/>
      <c r="G35" s="623"/>
      <c r="H35" s="623"/>
      <c r="I35" s="623"/>
      <c r="J35" s="623"/>
      <c r="K35" s="623"/>
      <c r="L35" s="623"/>
      <c r="M35" s="623"/>
      <c r="N35" s="623"/>
      <c r="O35" s="623"/>
      <c r="P35" s="623"/>
      <c r="Q35" s="624"/>
      <c r="R35" s="625">
        <v>875032</v>
      </c>
      <c r="S35" s="626"/>
      <c r="T35" s="626"/>
      <c r="U35" s="626"/>
      <c r="V35" s="626"/>
      <c r="W35" s="626"/>
      <c r="X35" s="626"/>
      <c r="Y35" s="627"/>
      <c r="Z35" s="628">
        <v>2.5</v>
      </c>
      <c r="AA35" s="628"/>
      <c r="AB35" s="628"/>
      <c r="AC35" s="628"/>
      <c r="AD35" s="629" t="s">
        <v>112</v>
      </c>
      <c r="AE35" s="629"/>
      <c r="AF35" s="629"/>
      <c r="AG35" s="629"/>
      <c r="AH35" s="629"/>
      <c r="AI35" s="629"/>
      <c r="AJ35" s="629"/>
      <c r="AK35" s="629"/>
      <c r="AL35" s="630" t="s">
        <v>112</v>
      </c>
      <c r="AM35" s="631"/>
      <c r="AN35" s="631"/>
      <c r="AO35" s="632"/>
      <c r="AP35" s="188"/>
      <c r="AQ35" s="636" t="s">
        <v>308</v>
      </c>
      <c r="AR35" s="637"/>
      <c r="AS35" s="637"/>
      <c r="AT35" s="637"/>
      <c r="AU35" s="637"/>
      <c r="AV35" s="637"/>
      <c r="AW35" s="637"/>
      <c r="AX35" s="637"/>
      <c r="AY35" s="638"/>
      <c r="AZ35" s="614">
        <v>4591302</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626452</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314047</v>
      </c>
      <c r="CS35" s="657"/>
      <c r="CT35" s="657"/>
      <c r="CU35" s="657"/>
      <c r="CV35" s="657"/>
      <c r="CW35" s="657"/>
      <c r="CX35" s="657"/>
      <c r="CY35" s="658"/>
      <c r="CZ35" s="659">
        <v>0.9</v>
      </c>
      <c r="DA35" s="660"/>
      <c r="DB35" s="660"/>
      <c r="DC35" s="661"/>
      <c r="DD35" s="634">
        <v>247450</v>
      </c>
      <c r="DE35" s="657"/>
      <c r="DF35" s="657"/>
      <c r="DG35" s="657"/>
      <c r="DH35" s="657"/>
      <c r="DI35" s="657"/>
      <c r="DJ35" s="657"/>
      <c r="DK35" s="658"/>
      <c r="DL35" s="634">
        <v>234111</v>
      </c>
      <c r="DM35" s="657"/>
      <c r="DN35" s="657"/>
      <c r="DO35" s="657"/>
      <c r="DP35" s="657"/>
      <c r="DQ35" s="657"/>
      <c r="DR35" s="657"/>
      <c r="DS35" s="657"/>
      <c r="DT35" s="657"/>
      <c r="DU35" s="657"/>
      <c r="DV35" s="658"/>
      <c r="DW35" s="630">
        <v>1.3</v>
      </c>
      <c r="DX35" s="655"/>
      <c r="DY35" s="655"/>
      <c r="DZ35" s="655"/>
      <c r="EA35" s="655"/>
      <c r="EB35" s="655"/>
      <c r="EC35" s="656"/>
    </row>
    <row r="36" spans="2:133" ht="11.25" customHeight="1" x14ac:dyDescent="0.15">
      <c r="B36" s="668" t="s">
        <v>311</v>
      </c>
      <c r="C36" s="669"/>
      <c r="D36" s="669"/>
      <c r="E36" s="669"/>
      <c r="F36" s="669"/>
      <c r="G36" s="669"/>
      <c r="H36" s="669"/>
      <c r="I36" s="669"/>
      <c r="J36" s="669"/>
      <c r="K36" s="669"/>
      <c r="L36" s="669"/>
      <c r="M36" s="669"/>
      <c r="N36" s="669"/>
      <c r="O36" s="669"/>
      <c r="P36" s="669"/>
      <c r="Q36" s="670"/>
      <c r="R36" s="697">
        <v>34774004</v>
      </c>
      <c r="S36" s="698"/>
      <c r="T36" s="698"/>
      <c r="U36" s="698"/>
      <c r="V36" s="698"/>
      <c r="W36" s="698"/>
      <c r="X36" s="698"/>
      <c r="Y36" s="699"/>
      <c r="Z36" s="700">
        <v>100</v>
      </c>
      <c r="AA36" s="700"/>
      <c r="AB36" s="700"/>
      <c r="AC36" s="700"/>
      <c r="AD36" s="701">
        <v>17443909</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814893</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277783</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4278140</v>
      </c>
      <c r="CS36" s="626"/>
      <c r="CT36" s="626"/>
      <c r="CU36" s="626"/>
      <c r="CV36" s="626"/>
      <c r="CW36" s="626"/>
      <c r="CX36" s="626"/>
      <c r="CY36" s="627"/>
      <c r="CZ36" s="659">
        <v>12.9</v>
      </c>
      <c r="DA36" s="660"/>
      <c r="DB36" s="660"/>
      <c r="DC36" s="661"/>
      <c r="DD36" s="634">
        <v>3949224</v>
      </c>
      <c r="DE36" s="626"/>
      <c r="DF36" s="626"/>
      <c r="DG36" s="626"/>
      <c r="DH36" s="626"/>
      <c r="DI36" s="626"/>
      <c r="DJ36" s="626"/>
      <c r="DK36" s="627"/>
      <c r="DL36" s="634">
        <v>2783717</v>
      </c>
      <c r="DM36" s="626"/>
      <c r="DN36" s="626"/>
      <c r="DO36" s="626"/>
      <c r="DP36" s="626"/>
      <c r="DQ36" s="626"/>
      <c r="DR36" s="626"/>
      <c r="DS36" s="626"/>
      <c r="DT36" s="626"/>
      <c r="DU36" s="626"/>
      <c r="DV36" s="627"/>
      <c r="DW36" s="630">
        <v>15.2</v>
      </c>
      <c r="DX36" s="655"/>
      <c r="DY36" s="655"/>
      <c r="DZ36" s="655"/>
      <c r="EA36" s="655"/>
      <c r="EB36" s="655"/>
      <c r="EC36" s="656"/>
    </row>
    <row r="37" spans="2:133" ht="11.25" customHeight="1" x14ac:dyDescent="0.15">
      <c r="AQ37" s="704" t="s">
        <v>315</v>
      </c>
      <c r="AR37" s="705"/>
      <c r="AS37" s="705"/>
      <c r="AT37" s="705"/>
      <c r="AU37" s="705"/>
      <c r="AV37" s="705"/>
      <c r="AW37" s="705"/>
      <c r="AX37" s="705"/>
      <c r="AY37" s="706"/>
      <c r="AZ37" s="625">
        <v>496119</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10337</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1549853</v>
      </c>
      <c r="CS37" s="657"/>
      <c r="CT37" s="657"/>
      <c r="CU37" s="657"/>
      <c r="CV37" s="657"/>
      <c r="CW37" s="657"/>
      <c r="CX37" s="657"/>
      <c r="CY37" s="658"/>
      <c r="CZ37" s="659">
        <v>4.7</v>
      </c>
      <c r="DA37" s="660"/>
      <c r="DB37" s="660"/>
      <c r="DC37" s="661"/>
      <c r="DD37" s="634">
        <v>1549853</v>
      </c>
      <c r="DE37" s="657"/>
      <c r="DF37" s="657"/>
      <c r="DG37" s="657"/>
      <c r="DH37" s="657"/>
      <c r="DI37" s="657"/>
      <c r="DJ37" s="657"/>
      <c r="DK37" s="658"/>
      <c r="DL37" s="634">
        <v>1495026</v>
      </c>
      <c r="DM37" s="657"/>
      <c r="DN37" s="657"/>
      <c r="DO37" s="657"/>
      <c r="DP37" s="657"/>
      <c r="DQ37" s="657"/>
      <c r="DR37" s="657"/>
      <c r="DS37" s="657"/>
      <c r="DT37" s="657"/>
      <c r="DU37" s="657"/>
      <c r="DV37" s="658"/>
      <c r="DW37" s="630">
        <v>8.1999999999999993</v>
      </c>
      <c r="DX37" s="655"/>
      <c r="DY37" s="655"/>
      <c r="DZ37" s="655"/>
      <c r="EA37" s="655"/>
      <c r="EB37" s="655"/>
      <c r="EC37" s="656"/>
    </row>
    <row r="38" spans="2:133" ht="11.25" customHeight="1" x14ac:dyDescent="0.15">
      <c r="AQ38" s="704" t="s">
        <v>318</v>
      </c>
      <c r="AR38" s="705"/>
      <c r="AS38" s="705"/>
      <c r="AT38" s="705"/>
      <c r="AU38" s="705"/>
      <c r="AV38" s="705"/>
      <c r="AW38" s="705"/>
      <c r="AX38" s="705"/>
      <c r="AY38" s="706"/>
      <c r="AZ38" s="625">
        <v>65470</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18605</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3226081</v>
      </c>
      <c r="CS38" s="626"/>
      <c r="CT38" s="626"/>
      <c r="CU38" s="626"/>
      <c r="CV38" s="626"/>
      <c r="CW38" s="626"/>
      <c r="CX38" s="626"/>
      <c r="CY38" s="627"/>
      <c r="CZ38" s="659">
        <v>9.8000000000000007</v>
      </c>
      <c r="DA38" s="660"/>
      <c r="DB38" s="660"/>
      <c r="DC38" s="661"/>
      <c r="DD38" s="634">
        <v>2664332</v>
      </c>
      <c r="DE38" s="626"/>
      <c r="DF38" s="626"/>
      <c r="DG38" s="626"/>
      <c r="DH38" s="626"/>
      <c r="DI38" s="626"/>
      <c r="DJ38" s="626"/>
      <c r="DK38" s="627"/>
      <c r="DL38" s="634">
        <v>2335654</v>
      </c>
      <c r="DM38" s="626"/>
      <c r="DN38" s="626"/>
      <c r="DO38" s="626"/>
      <c r="DP38" s="626"/>
      <c r="DQ38" s="626"/>
      <c r="DR38" s="626"/>
      <c r="DS38" s="626"/>
      <c r="DT38" s="626"/>
      <c r="DU38" s="626"/>
      <c r="DV38" s="627"/>
      <c r="DW38" s="630">
        <v>12.7</v>
      </c>
      <c r="DX38" s="655"/>
      <c r="DY38" s="655"/>
      <c r="DZ38" s="655"/>
      <c r="EA38" s="655"/>
      <c r="EB38" s="655"/>
      <c r="EC38" s="656"/>
    </row>
    <row r="39" spans="2:133" ht="11.25" customHeight="1" x14ac:dyDescent="0.15">
      <c r="AQ39" s="704" t="s">
        <v>321</v>
      </c>
      <c r="AR39" s="705"/>
      <c r="AS39" s="705"/>
      <c r="AT39" s="705"/>
      <c r="AU39" s="705"/>
      <c r="AV39" s="705"/>
      <c r="AW39" s="705"/>
      <c r="AX39" s="705"/>
      <c r="AY39" s="706"/>
      <c r="AZ39" s="625" t="s">
        <v>322</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101</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632238</v>
      </c>
      <c r="CS39" s="657"/>
      <c r="CT39" s="657"/>
      <c r="CU39" s="657"/>
      <c r="CV39" s="657"/>
      <c r="CW39" s="657"/>
      <c r="CX39" s="657"/>
      <c r="CY39" s="658"/>
      <c r="CZ39" s="659">
        <v>1.9</v>
      </c>
      <c r="DA39" s="660"/>
      <c r="DB39" s="660"/>
      <c r="DC39" s="661"/>
      <c r="DD39" s="634">
        <v>550006</v>
      </c>
      <c r="DE39" s="657"/>
      <c r="DF39" s="657"/>
      <c r="DG39" s="657"/>
      <c r="DH39" s="657"/>
      <c r="DI39" s="657"/>
      <c r="DJ39" s="657"/>
      <c r="DK39" s="658"/>
      <c r="DL39" s="634" t="s">
        <v>322</v>
      </c>
      <c r="DM39" s="657"/>
      <c r="DN39" s="657"/>
      <c r="DO39" s="657"/>
      <c r="DP39" s="657"/>
      <c r="DQ39" s="657"/>
      <c r="DR39" s="657"/>
      <c r="DS39" s="657"/>
      <c r="DT39" s="657"/>
      <c r="DU39" s="657"/>
      <c r="DV39" s="658"/>
      <c r="DW39" s="630" t="s">
        <v>322</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892925</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117</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127000</v>
      </c>
      <c r="CS40" s="626"/>
      <c r="CT40" s="626"/>
      <c r="CU40" s="626"/>
      <c r="CV40" s="626"/>
      <c r="CW40" s="626"/>
      <c r="CX40" s="626"/>
      <c r="CY40" s="627"/>
      <c r="CZ40" s="659">
        <v>0.4</v>
      </c>
      <c r="DA40" s="660"/>
      <c r="DB40" s="660"/>
      <c r="DC40" s="661"/>
      <c r="DD40" s="634" t="s">
        <v>322</v>
      </c>
      <c r="DE40" s="626"/>
      <c r="DF40" s="626"/>
      <c r="DG40" s="626"/>
      <c r="DH40" s="626"/>
      <c r="DI40" s="626"/>
      <c r="DJ40" s="626"/>
      <c r="DK40" s="627"/>
      <c r="DL40" s="634" t="s">
        <v>322</v>
      </c>
      <c r="DM40" s="626"/>
      <c r="DN40" s="626"/>
      <c r="DO40" s="626"/>
      <c r="DP40" s="626"/>
      <c r="DQ40" s="626"/>
      <c r="DR40" s="626"/>
      <c r="DS40" s="626"/>
      <c r="DT40" s="626"/>
      <c r="DU40" s="626"/>
      <c r="DV40" s="627"/>
      <c r="DW40" s="630" t="s">
        <v>322</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2321895</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328</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7141049</v>
      </c>
      <c r="CS42" s="626"/>
      <c r="CT42" s="626"/>
      <c r="CU42" s="626"/>
      <c r="CV42" s="626"/>
      <c r="CW42" s="626"/>
      <c r="CX42" s="626"/>
      <c r="CY42" s="627"/>
      <c r="CZ42" s="659">
        <v>21.6</v>
      </c>
      <c r="DA42" s="708"/>
      <c r="DB42" s="708"/>
      <c r="DC42" s="709"/>
      <c r="DD42" s="634">
        <v>1355920</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210410</v>
      </c>
      <c r="CS43" s="657"/>
      <c r="CT43" s="657"/>
      <c r="CU43" s="657"/>
      <c r="CV43" s="657"/>
      <c r="CW43" s="657"/>
      <c r="CX43" s="657"/>
      <c r="CY43" s="658"/>
      <c r="CZ43" s="659">
        <v>0.6</v>
      </c>
      <c r="DA43" s="660"/>
      <c r="DB43" s="660"/>
      <c r="DC43" s="661"/>
      <c r="DD43" s="634">
        <v>210410</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289</v>
      </c>
      <c r="CE44" s="732"/>
      <c r="CF44" s="622" t="s">
        <v>338</v>
      </c>
      <c r="CG44" s="623"/>
      <c r="CH44" s="623"/>
      <c r="CI44" s="623"/>
      <c r="CJ44" s="623"/>
      <c r="CK44" s="623"/>
      <c r="CL44" s="623"/>
      <c r="CM44" s="623"/>
      <c r="CN44" s="623"/>
      <c r="CO44" s="623"/>
      <c r="CP44" s="623"/>
      <c r="CQ44" s="624"/>
      <c r="CR44" s="625">
        <v>6653549</v>
      </c>
      <c r="CS44" s="626"/>
      <c r="CT44" s="626"/>
      <c r="CU44" s="626"/>
      <c r="CV44" s="626"/>
      <c r="CW44" s="626"/>
      <c r="CX44" s="626"/>
      <c r="CY44" s="627"/>
      <c r="CZ44" s="659">
        <v>20.100000000000001</v>
      </c>
      <c r="DA44" s="708"/>
      <c r="DB44" s="708"/>
      <c r="DC44" s="709"/>
      <c r="DD44" s="634">
        <v>1021863</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2798239</v>
      </c>
      <c r="CS45" s="657"/>
      <c r="CT45" s="657"/>
      <c r="CU45" s="657"/>
      <c r="CV45" s="657"/>
      <c r="CW45" s="657"/>
      <c r="CX45" s="657"/>
      <c r="CY45" s="658"/>
      <c r="CZ45" s="659">
        <v>8.5</v>
      </c>
      <c r="DA45" s="660"/>
      <c r="DB45" s="660"/>
      <c r="DC45" s="661"/>
      <c r="DD45" s="634">
        <v>217258</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3607923</v>
      </c>
      <c r="CS46" s="626"/>
      <c r="CT46" s="626"/>
      <c r="CU46" s="626"/>
      <c r="CV46" s="626"/>
      <c r="CW46" s="626"/>
      <c r="CX46" s="626"/>
      <c r="CY46" s="627"/>
      <c r="CZ46" s="659">
        <v>10.9</v>
      </c>
      <c r="DA46" s="708"/>
      <c r="DB46" s="708"/>
      <c r="DC46" s="709"/>
      <c r="DD46" s="634">
        <v>778218</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v>487500</v>
      </c>
      <c r="CS47" s="657"/>
      <c r="CT47" s="657"/>
      <c r="CU47" s="657"/>
      <c r="CV47" s="657"/>
      <c r="CW47" s="657"/>
      <c r="CX47" s="657"/>
      <c r="CY47" s="658"/>
      <c r="CZ47" s="659">
        <v>1.5</v>
      </c>
      <c r="DA47" s="660"/>
      <c r="DB47" s="660"/>
      <c r="DC47" s="661"/>
      <c r="DD47" s="634">
        <v>334057</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33075764</v>
      </c>
      <c r="CS49" s="693"/>
      <c r="CT49" s="693"/>
      <c r="CU49" s="693"/>
      <c r="CV49" s="693"/>
      <c r="CW49" s="693"/>
      <c r="CX49" s="693"/>
      <c r="CY49" s="720"/>
      <c r="CZ49" s="721">
        <v>100</v>
      </c>
      <c r="DA49" s="722"/>
      <c r="DB49" s="722"/>
      <c r="DC49" s="723"/>
      <c r="DD49" s="724">
        <v>20534917</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366</v>
      </c>
      <c r="C7" s="752"/>
      <c r="D7" s="752"/>
      <c r="E7" s="752"/>
      <c r="F7" s="752"/>
      <c r="G7" s="752"/>
      <c r="H7" s="752"/>
      <c r="I7" s="752"/>
      <c r="J7" s="752"/>
      <c r="K7" s="752"/>
      <c r="L7" s="752"/>
      <c r="M7" s="752"/>
      <c r="N7" s="752"/>
      <c r="O7" s="752"/>
      <c r="P7" s="753"/>
      <c r="Q7" s="754">
        <v>33967</v>
      </c>
      <c r="R7" s="755"/>
      <c r="S7" s="755"/>
      <c r="T7" s="755"/>
      <c r="U7" s="755"/>
      <c r="V7" s="755">
        <v>32282</v>
      </c>
      <c r="W7" s="755"/>
      <c r="X7" s="755"/>
      <c r="Y7" s="755"/>
      <c r="Z7" s="755"/>
      <c r="AA7" s="755">
        <v>1684</v>
      </c>
      <c r="AB7" s="755"/>
      <c r="AC7" s="755"/>
      <c r="AD7" s="755"/>
      <c r="AE7" s="756"/>
      <c r="AF7" s="757">
        <v>1146</v>
      </c>
      <c r="AG7" s="758"/>
      <c r="AH7" s="758"/>
      <c r="AI7" s="758"/>
      <c r="AJ7" s="759"/>
      <c r="AK7" s="794">
        <v>910</v>
      </c>
      <c r="AL7" s="795"/>
      <c r="AM7" s="795"/>
      <c r="AN7" s="795"/>
      <c r="AO7" s="795"/>
      <c r="AP7" s="795">
        <v>31124</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545</v>
      </c>
      <c r="BT7" s="799"/>
      <c r="BU7" s="799"/>
      <c r="BV7" s="799"/>
      <c r="BW7" s="799"/>
      <c r="BX7" s="799"/>
      <c r="BY7" s="799"/>
      <c r="BZ7" s="799"/>
      <c r="CA7" s="799"/>
      <c r="CB7" s="799"/>
      <c r="CC7" s="799"/>
      <c r="CD7" s="799"/>
      <c r="CE7" s="799"/>
      <c r="CF7" s="799"/>
      <c r="CG7" s="800"/>
      <c r="CH7" s="791">
        <v>5</v>
      </c>
      <c r="CI7" s="792"/>
      <c r="CJ7" s="792"/>
      <c r="CK7" s="792"/>
      <c r="CL7" s="793"/>
      <c r="CM7" s="791">
        <v>51</v>
      </c>
      <c r="CN7" s="792"/>
      <c r="CO7" s="792"/>
      <c r="CP7" s="792"/>
      <c r="CQ7" s="793"/>
      <c r="CR7" s="791">
        <v>30</v>
      </c>
      <c r="CS7" s="792"/>
      <c r="CT7" s="792"/>
      <c r="CU7" s="792"/>
      <c r="CV7" s="793"/>
      <c r="CW7" s="791">
        <v>15</v>
      </c>
      <c r="CX7" s="792"/>
      <c r="CY7" s="792"/>
      <c r="CZ7" s="792"/>
      <c r="DA7" s="793"/>
      <c r="DB7" s="791" t="s">
        <v>547</v>
      </c>
      <c r="DC7" s="792"/>
      <c r="DD7" s="792"/>
      <c r="DE7" s="792"/>
      <c r="DF7" s="793"/>
      <c r="DG7" s="791" t="s">
        <v>547</v>
      </c>
      <c r="DH7" s="792"/>
      <c r="DI7" s="792"/>
      <c r="DJ7" s="792"/>
      <c r="DK7" s="793"/>
      <c r="DL7" s="791" t="s">
        <v>547</v>
      </c>
      <c r="DM7" s="792"/>
      <c r="DN7" s="792"/>
      <c r="DO7" s="792"/>
      <c r="DP7" s="793"/>
      <c r="DQ7" s="791" t="s">
        <v>547</v>
      </c>
      <c r="DR7" s="792"/>
      <c r="DS7" s="792"/>
      <c r="DT7" s="792"/>
      <c r="DU7" s="793"/>
      <c r="DV7" s="772"/>
      <c r="DW7" s="773"/>
      <c r="DX7" s="773"/>
      <c r="DY7" s="773"/>
      <c r="DZ7" s="774"/>
      <c r="EA7" s="207"/>
    </row>
    <row r="8" spans="1:131" s="208" customFormat="1" ht="26.25" customHeight="1" x14ac:dyDescent="0.15">
      <c r="A8" s="214">
        <v>2</v>
      </c>
      <c r="B8" s="775" t="s">
        <v>367</v>
      </c>
      <c r="C8" s="776"/>
      <c r="D8" s="776"/>
      <c r="E8" s="776"/>
      <c r="F8" s="776"/>
      <c r="G8" s="776"/>
      <c r="H8" s="776"/>
      <c r="I8" s="776"/>
      <c r="J8" s="776"/>
      <c r="K8" s="776"/>
      <c r="L8" s="776"/>
      <c r="M8" s="776"/>
      <c r="N8" s="776"/>
      <c r="O8" s="776"/>
      <c r="P8" s="777"/>
      <c r="Q8" s="778">
        <v>807</v>
      </c>
      <c r="R8" s="779"/>
      <c r="S8" s="779"/>
      <c r="T8" s="779"/>
      <c r="U8" s="779"/>
      <c r="V8" s="779">
        <v>793</v>
      </c>
      <c r="W8" s="779"/>
      <c r="X8" s="779"/>
      <c r="Y8" s="779"/>
      <c r="Z8" s="779"/>
      <c r="AA8" s="779">
        <v>14</v>
      </c>
      <c r="AB8" s="779"/>
      <c r="AC8" s="779"/>
      <c r="AD8" s="779"/>
      <c r="AE8" s="780"/>
      <c r="AF8" s="781">
        <v>14</v>
      </c>
      <c r="AG8" s="782"/>
      <c r="AH8" s="782"/>
      <c r="AI8" s="782"/>
      <c r="AJ8" s="783"/>
      <c r="AK8" s="784">
        <v>737</v>
      </c>
      <c r="AL8" s="785"/>
      <c r="AM8" s="785"/>
      <c r="AN8" s="785"/>
      <c r="AO8" s="785"/>
      <c r="AP8" s="785" t="s">
        <v>547</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546</v>
      </c>
      <c r="BT8" s="789"/>
      <c r="BU8" s="789"/>
      <c r="BV8" s="789"/>
      <c r="BW8" s="789"/>
      <c r="BX8" s="789"/>
      <c r="BY8" s="789"/>
      <c r="BZ8" s="789"/>
      <c r="CA8" s="789"/>
      <c r="CB8" s="789"/>
      <c r="CC8" s="789"/>
      <c r="CD8" s="789"/>
      <c r="CE8" s="789"/>
      <c r="CF8" s="789"/>
      <c r="CG8" s="790"/>
      <c r="CH8" s="801">
        <v>2</v>
      </c>
      <c r="CI8" s="802"/>
      <c r="CJ8" s="802"/>
      <c r="CK8" s="802"/>
      <c r="CL8" s="803"/>
      <c r="CM8" s="801" t="s">
        <v>548</v>
      </c>
      <c r="CN8" s="802"/>
      <c r="CO8" s="802"/>
      <c r="CP8" s="802"/>
      <c r="CQ8" s="803"/>
      <c r="CR8" s="801">
        <v>10</v>
      </c>
      <c r="CS8" s="802"/>
      <c r="CT8" s="802"/>
      <c r="CU8" s="802"/>
      <c r="CV8" s="803"/>
      <c r="CW8" s="801" t="s">
        <v>548</v>
      </c>
      <c r="CX8" s="802"/>
      <c r="CY8" s="802"/>
      <c r="CZ8" s="802"/>
      <c r="DA8" s="803"/>
      <c r="DB8" s="801" t="s">
        <v>547</v>
      </c>
      <c r="DC8" s="802"/>
      <c r="DD8" s="802"/>
      <c r="DE8" s="802"/>
      <c r="DF8" s="803"/>
      <c r="DG8" s="801" t="s">
        <v>547</v>
      </c>
      <c r="DH8" s="802"/>
      <c r="DI8" s="802"/>
      <c r="DJ8" s="802"/>
      <c r="DK8" s="803"/>
      <c r="DL8" s="801" t="s">
        <v>547</v>
      </c>
      <c r="DM8" s="802"/>
      <c r="DN8" s="802"/>
      <c r="DO8" s="802"/>
      <c r="DP8" s="803"/>
      <c r="DQ8" s="801" t="s">
        <v>547</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369</v>
      </c>
      <c r="B23" s="810" t="s">
        <v>370</v>
      </c>
      <c r="C23" s="811"/>
      <c r="D23" s="811"/>
      <c r="E23" s="811"/>
      <c r="F23" s="811"/>
      <c r="G23" s="811"/>
      <c r="H23" s="811"/>
      <c r="I23" s="811"/>
      <c r="J23" s="811"/>
      <c r="K23" s="811"/>
      <c r="L23" s="811"/>
      <c r="M23" s="811"/>
      <c r="N23" s="811"/>
      <c r="O23" s="811"/>
      <c r="P23" s="812"/>
      <c r="Q23" s="813">
        <v>34774</v>
      </c>
      <c r="R23" s="814"/>
      <c r="S23" s="814"/>
      <c r="T23" s="814"/>
      <c r="U23" s="814"/>
      <c r="V23" s="814">
        <v>33076</v>
      </c>
      <c r="W23" s="814"/>
      <c r="X23" s="814"/>
      <c r="Y23" s="814"/>
      <c r="Z23" s="814"/>
      <c r="AA23" s="814">
        <v>1698</v>
      </c>
      <c r="AB23" s="814"/>
      <c r="AC23" s="814"/>
      <c r="AD23" s="814"/>
      <c r="AE23" s="815"/>
      <c r="AF23" s="816">
        <v>1160</v>
      </c>
      <c r="AG23" s="814"/>
      <c r="AH23" s="814"/>
      <c r="AI23" s="814"/>
      <c r="AJ23" s="817"/>
      <c r="AK23" s="818"/>
      <c r="AL23" s="819"/>
      <c r="AM23" s="819"/>
      <c r="AN23" s="819"/>
      <c r="AO23" s="819"/>
      <c r="AP23" s="814">
        <v>31124</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349</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381</v>
      </c>
      <c r="C28" s="752"/>
      <c r="D28" s="752"/>
      <c r="E28" s="752"/>
      <c r="F28" s="752"/>
      <c r="G28" s="752"/>
      <c r="H28" s="752"/>
      <c r="I28" s="752"/>
      <c r="J28" s="752"/>
      <c r="K28" s="752"/>
      <c r="L28" s="752"/>
      <c r="M28" s="752"/>
      <c r="N28" s="752"/>
      <c r="O28" s="752"/>
      <c r="P28" s="753"/>
      <c r="Q28" s="842">
        <v>10820</v>
      </c>
      <c r="R28" s="843"/>
      <c r="S28" s="843"/>
      <c r="T28" s="843"/>
      <c r="U28" s="843"/>
      <c r="V28" s="843">
        <v>10194</v>
      </c>
      <c r="W28" s="843"/>
      <c r="X28" s="843"/>
      <c r="Y28" s="843"/>
      <c r="Z28" s="843"/>
      <c r="AA28" s="843">
        <v>626</v>
      </c>
      <c r="AB28" s="843"/>
      <c r="AC28" s="843"/>
      <c r="AD28" s="843"/>
      <c r="AE28" s="844"/>
      <c r="AF28" s="845">
        <v>626</v>
      </c>
      <c r="AG28" s="843"/>
      <c r="AH28" s="843"/>
      <c r="AI28" s="843"/>
      <c r="AJ28" s="846"/>
      <c r="AK28" s="847">
        <v>893</v>
      </c>
      <c r="AL28" s="838"/>
      <c r="AM28" s="838"/>
      <c r="AN28" s="838"/>
      <c r="AO28" s="838"/>
      <c r="AP28" s="838" t="s">
        <v>548</v>
      </c>
      <c r="AQ28" s="838"/>
      <c r="AR28" s="838"/>
      <c r="AS28" s="838"/>
      <c r="AT28" s="838"/>
      <c r="AU28" s="838" t="s">
        <v>548</v>
      </c>
      <c r="AV28" s="838"/>
      <c r="AW28" s="838"/>
      <c r="AX28" s="838"/>
      <c r="AY28" s="838"/>
      <c r="AZ28" s="839" t="s">
        <v>551</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382</v>
      </c>
      <c r="C29" s="776"/>
      <c r="D29" s="776"/>
      <c r="E29" s="776"/>
      <c r="F29" s="776"/>
      <c r="G29" s="776"/>
      <c r="H29" s="776"/>
      <c r="I29" s="776"/>
      <c r="J29" s="776"/>
      <c r="K29" s="776"/>
      <c r="L29" s="776"/>
      <c r="M29" s="776"/>
      <c r="N29" s="776"/>
      <c r="O29" s="776"/>
      <c r="P29" s="777"/>
      <c r="Q29" s="778">
        <v>7490</v>
      </c>
      <c r="R29" s="779"/>
      <c r="S29" s="779"/>
      <c r="T29" s="779"/>
      <c r="U29" s="779"/>
      <c r="V29" s="779">
        <v>7206</v>
      </c>
      <c r="W29" s="779"/>
      <c r="X29" s="779"/>
      <c r="Y29" s="779"/>
      <c r="Z29" s="779"/>
      <c r="AA29" s="779">
        <v>284</v>
      </c>
      <c r="AB29" s="779"/>
      <c r="AC29" s="779"/>
      <c r="AD29" s="779"/>
      <c r="AE29" s="780"/>
      <c r="AF29" s="781">
        <v>284</v>
      </c>
      <c r="AG29" s="782"/>
      <c r="AH29" s="782"/>
      <c r="AI29" s="782"/>
      <c r="AJ29" s="783"/>
      <c r="AK29" s="850">
        <v>1046</v>
      </c>
      <c r="AL29" s="851"/>
      <c r="AM29" s="851"/>
      <c r="AN29" s="851"/>
      <c r="AO29" s="851"/>
      <c r="AP29" s="851" t="s">
        <v>548</v>
      </c>
      <c r="AQ29" s="851"/>
      <c r="AR29" s="851"/>
      <c r="AS29" s="851"/>
      <c r="AT29" s="851"/>
      <c r="AU29" s="851" t="s">
        <v>548</v>
      </c>
      <c r="AV29" s="851"/>
      <c r="AW29" s="851"/>
      <c r="AX29" s="851"/>
      <c r="AY29" s="851"/>
      <c r="AZ29" s="852" t="s">
        <v>551</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383</v>
      </c>
      <c r="C30" s="776"/>
      <c r="D30" s="776"/>
      <c r="E30" s="776"/>
      <c r="F30" s="776"/>
      <c r="G30" s="776"/>
      <c r="H30" s="776"/>
      <c r="I30" s="776"/>
      <c r="J30" s="776"/>
      <c r="K30" s="776"/>
      <c r="L30" s="776"/>
      <c r="M30" s="776"/>
      <c r="N30" s="776"/>
      <c r="O30" s="776"/>
      <c r="P30" s="777"/>
      <c r="Q30" s="778">
        <v>816</v>
      </c>
      <c r="R30" s="779"/>
      <c r="S30" s="779"/>
      <c r="T30" s="779"/>
      <c r="U30" s="779"/>
      <c r="V30" s="779">
        <v>814</v>
      </c>
      <c r="W30" s="779"/>
      <c r="X30" s="779"/>
      <c r="Y30" s="779"/>
      <c r="Z30" s="779"/>
      <c r="AA30" s="779">
        <v>2</v>
      </c>
      <c r="AB30" s="779"/>
      <c r="AC30" s="779"/>
      <c r="AD30" s="779"/>
      <c r="AE30" s="780"/>
      <c r="AF30" s="781">
        <v>2</v>
      </c>
      <c r="AG30" s="782"/>
      <c r="AH30" s="782"/>
      <c r="AI30" s="782"/>
      <c r="AJ30" s="783"/>
      <c r="AK30" s="850">
        <v>272</v>
      </c>
      <c r="AL30" s="851"/>
      <c r="AM30" s="851"/>
      <c r="AN30" s="851"/>
      <c r="AO30" s="851"/>
      <c r="AP30" s="851" t="s">
        <v>548</v>
      </c>
      <c r="AQ30" s="851"/>
      <c r="AR30" s="851"/>
      <c r="AS30" s="851"/>
      <c r="AT30" s="851"/>
      <c r="AU30" s="851" t="s">
        <v>547</v>
      </c>
      <c r="AV30" s="851"/>
      <c r="AW30" s="851"/>
      <c r="AX30" s="851"/>
      <c r="AY30" s="851"/>
      <c r="AZ30" s="852" t="s">
        <v>551</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384</v>
      </c>
      <c r="C31" s="776"/>
      <c r="D31" s="776"/>
      <c r="E31" s="776"/>
      <c r="F31" s="776"/>
      <c r="G31" s="776"/>
      <c r="H31" s="776"/>
      <c r="I31" s="776"/>
      <c r="J31" s="776"/>
      <c r="K31" s="776"/>
      <c r="L31" s="776"/>
      <c r="M31" s="776"/>
      <c r="N31" s="776"/>
      <c r="O31" s="776"/>
      <c r="P31" s="777"/>
      <c r="Q31" s="778">
        <v>836</v>
      </c>
      <c r="R31" s="779"/>
      <c r="S31" s="779"/>
      <c r="T31" s="779"/>
      <c r="U31" s="779"/>
      <c r="V31" s="779">
        <v>758</v>
      </c>
      <c r="W31" s="779"/>
      <c r="X31" s="779"/>
      <c r="Y31" s="779"/>
      <c r="Z31" s="779"/>
      <c r="AA31" s="779">
        <v>78</v>
      </c>
      <c r="AB31" s="779"/>
      <c r="AC31" s="779"/>
      <c r="AD31" s="779"/>
      <c r="AE31" s="780"/>
      <c r="AF31" s="781">
        <v>1570</v>
      </c>
      <c r="AG31" s="782"/>
      <c r="AH31" s="782"/>
      <c r="AI31" s="782"/>
      <c r="AJ31" s="783"/>
      <c r="AK31" s="850">
        <v>65</v>
      </c>
      <c r="AL31" s="851"/>
      <c r="AM31" s="851"/>
      <c r="AN31" s="851"/>
      <c r="AO31" s="851"/>
      <c r="AP31" s="851">
        <v>3513</v>
      </c>
      <c r="AQ31" s="851"/>
      <c r="AR31" s="851"/>
      <c r="AS31" s="851"/>
      <c r="AT31" s="851"/>
      <c r="AU31" s="851">
        <v>376</v>
      </c>
      <c r="AV31" s="851"/>
      <c r="AW31" s="851"/>
      <c r="AX31" s="851"/>
      <c r="AY31" s="851"/>
      <c r="AZ31" s="852" t="s">
        <v>552</v>
      </c>
      <c r="BA31" s="852"/>
      <c r="BB31" s="852"/>
      <c r="BC31" s="852"/>
      <c r="BD31" s="852"/>
      <c r="BE31" s="848" t="s">
        <v>385</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386</v>
      </c>
      <c r="C32" s="776"/>
      <c r="D32" s="776"/>
      <c r="E32" s="776"/>
      <c r="F32" s="776"/>
      <c r="G32" s="776"/>
      <c r="H32" s="776"/>
      <c r="I32" s="776"/>
      <c r="J32" s="776"/>
      <c r="K32" s="776"/>
      <c r="L32" s="776"/>
      <c r="M32" s="776"/>
      <c r="N32" s="776"/>
      <c r="O32" s="776"/>
      <c r="P32" s="777"/>
      <c r="Q32" s="778">
        <v>1452</v>
      </c>
      <c r="R32" s="779"/>
      <c r="S32" s="779"/>
      <c r="T32" s="779"/>
      <c r="U32" s="779"/>
      <c r="V32" s="779">
        <v>1329</v>
      </c>
      <c r="W32" s="779"/>
      <c r="X32" s="779"/>
      <c r="Y32" s="779"/>
      <c r="Z32" s="779"/>
      <c r="AA32" s="779">
        <v>124</v>
      </c>
      <c r="AB32" s="779"/>
      <c r="AC32" s="779"/>
      <c r="AD32" s="779"/>
      <c r="AE32" s="780"/>
      <c r="AF32" s="781">
        <v>1460</v>
      </c>
      <c r="AG32" s="782"/>
      <c r="AH32" s="782"/>
      <c r="AI32" s="782"/>
      <c r="AJ32" s="783"/>
      <c r="AK32" s="850">
        <v>442</v>
      </c>
      <c r="AL32" s="851"/>
      <c r="AM32" s="851"/>
      <c r="AN32" s="851"/>
      <c r="AO32" s="851"/>
      <c r="AP32" s="851">
        <v>8044</v>
      </c>
      <c r="AQ32" s="851"/>
      <c r="AR32" s="851"/>
      <c r="AS32" s="851"/>
      <c r="AT32" s="851"/>
      <c r="AU32" s="851">
        <v>4770</v>
      </c>
      <c r="AV32" s="851"/>
      <c r="AW32" s="851"/>
      <c r="AX32" s="851"/>
      <c r="AY32" s="851"/>
      <c r="AZ32" s="852" t="s">
        <v>551</v>
      </c>
      <c r="BA32" s="852"/>
      <c r="BB32" s="852"/>
      <c r="BC32" s="852"/>
      <c r="BD32" s="852"/>
      <c r="BE32" s="848" t="s">
        <v>385</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387</v>
      </c>
      <c r="C33" s="776"/>
      <c r="D33" s="776"/>
      <c r="E33" s="776"/>
      <c r="F33" s="776"/>
      <c r="G33" s="776"/>
      <c r="H33" s="776"/>
      <c r="I33" s="776"/>
      <c r="J33" s="776"/>
      <c r="K33" s="776"/>
      <c r="L33" s="776"/>
      <c r="M33" s="776"/>
      <c r="N33" s="776"/>
      <c r="O33" s="776"/>
      <c r="P33" s="777"/>
      <c r="Q33" s="778">
        <v>447</v>
      </c>
      <c r="R33" s="779"/>
      <c r="S33" s="779"/>
      <c r="T33" s="779"/>
      <c r="U33" s="779"/>
      <c r="V33" s="779">
        <v>407</v>
      </c>
      <c r="W33" s="779"/>
      <c r="X33" s="779"/>
      <c r="Y33" s="779"/>
      <c r="Z33" s="779"/>
      <c r="AA33" s="779">
        <v>40</v>
      </c>
      <c r="AB33" s="779"/>
      <c r="AC33" s="779"/>
      <c r="AD33" s="779"/>
      <c r="AE33" s="780"/>
      <c r="AF33" s="781">
        <v>135</v>
      </c>
      <c r="AG33" s="782"/>
      <c r="AH33" s="782"/>
      <c r="AI33" s="782"/>
      <c r="AJ33" s="783"/>
      <c r="AK33" s="850">
        <v>361</v>
      </c>
      <c r="AL33" s="851"/>
      <c r="AM33" s="851"/>
      <c r="AN33" s="851"/>
      <c r="AO33" s="851"/>
      <c r="AP33" s="851">
        <v>2732</v>
      </c>
      <c r="AQ33" s="851"/>
      <c r="AR33" s="851"/>
      <c r="AS33" s="851"/>
      <c r="AT33" s="851"/>
      <c r="AU33" s="851">
        <v>2473</v>
      </c>
      <c r="AV33" s="851"/>
      <c r="AW33" s="851"/>
      <c r="AX33" s="851"/>
      <c r="AY33" s="851"/>
      <c r="AZ33" s="852" t="s">
        <v>552</v>
      </c>
      <c r="BA33" s="852"/>
      <c r="BB33" s="852"/>
      <c r="BC33" s="852"/>
      <c r="BD33" s="852"/>
      <c r="BE33" s="848" t="s">
        <v>385</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388</v>
      </c>
      <c r="C34" s="776"/>
      <c r="D34" s="776"/>
      <c r="E34" s="776"/>
      <c r="F34" s="776"/>
      <c r="G34" s="776"/>
      <c r="H34" s="776"/>
      <c r="I34" s="776"/>
      <c r="J34" s="776"/>
      <c r="K34" s="776"/>
      <c r="L34" s="776"/>
      <c r="M34" s="776"/>
      <c r="N34" s="776"/>
      <c r="O34" s="776"/>
      <c r="P34" s="777"/>
      <c r="Q34" s="778">
        <v>25</v>
      </c>
      <c r="R34" s="779"/>
      <c r="S34" s="779"/>
      <c r="T34" s="779"/>
      <c r="U34" s="779"/>
      <c r="V34" s="779">
        <v>22</v>
      </c>
      <c r="W34" s="779"/>
      <c r="X34" s="779"/>
      <c r="Y34" s="779"/>
      <c r="Z34" s="779"/>
      <c r="AA34" s="779">
        <v>3</v>
      </c>
      <c r="AB34" s="779"/>
      <c r="AC34" s="779"/>
      <c r="AD34" s="779"/>
      <c r="AE34" s="780"/>
      <c r="AF34" s="781">
        <v>3</v>
      </c>
      <c r="AG34" s="782"/>
      <c r="AH34" s="782"/>
      <c r="AI34" s="782"/>
      <c r="AJ34" s="783"/>
      <c r="AK34" s="850">
        <v>11</v>
      </c>
      <c r="AL34" s="851"/>
      <c r="AM34" s="851"/>
      <c r="AN34" s="851"/>
      <c r="AO34" s="851"/>
      <c r="AP34" s="851">
        <v>70</v>
      </c>
      <c r="AQ34" s="851"/>
      <c r="AR34" s="851"/>
      <c r="AS34" s="851"/>
      <c r="AT34" s="851"/>
      <c r="AU34" s="851">
        <v>46</v>
      </c>
      <c r="AV34" s="851"/>
      <c r="AW34" s="851"/>
      <c r="AX34" s="851"/>
      <c r="AY34" s="851"/>
      <c r="AZ34" s="852" t="s">
        <v>552</v>
      </c>
      <c r="BA34" s="852"/>
      <c r="BB34" s="852"/>
      <c r="BC34" s="852"/>
      <c r="BD34" s="852"/>
      <c r="BE34" s="848" t="s">
        <v>389</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390</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369</v>
      </c>
      <c r="B63" s="810" t="s">
        <v>391</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4080</v>
      </c>
      <c r="AG63" s="862"/>
      <c r="AH63" s="862"/>
      <c r="AI63" s="862"/>
      <c r="AJ63" s="863"/>
      <c r="AK63" s="864"/>
      <c r="AL63" s="859"/>
      <c r="AM63" s="859"/>
      <c r="AN63" s="859"/>
      <c r="AO63" s="859"/>
      <c r="AP63" s="862">
        <v>14359</v>
      </c>
      <c r="AQ63" s="862"/>
      <c r="AR63" s="862"/>
      <c r="AS63" s="862"/>
      <c r="AT63" s="862"/>
      <c r="AU63" s="862">
        <v>7665</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393</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394</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540</v>
      </c>
      <c r="C68" s="890"/>
      <c r="D68" s="890"/>
      <c r="E68" s="890"/>
      <c r="F68" s="890"/>
      <c r="G68" s="890"/>
      <c r="H68" s="890"/>
      <c r="I68" s="890"/>
      <c r="J68" s="890"/>
      <c r="K68" s="890"/>
      <c r="L68" s="890"/>
      <c r="M68" s="890"/>
      <c r="N68" s="890"/>
      <c r="O68" s="890"/>
      <c r="P68" s="891"/>
      <c r="Q68" s="892">
        <v>11014</v>
      </c>
      <c r="R68" s="886"/>
      <c r="S68" s="886"/>
      <c r="T68" s="886"/>
      <c r="U68" s="886"/>
      <c r="V68" s="886">
        <v>9060</v>
      </c>
      <c r="W68" s="886"/>
      <c r="X68" s="886"/>
      <c r="Y68" s="886"/>
      <c r="Z68" s="886"/>
      <c r="AA68" s="886">
        <v>1954</v>
      </c>
      <c r="AB68" s="886"/>
      <c r="AC68" s="886"/>
      <c r="AD68" s="886"/>
      <c r="AE68" s="886"/>
      <c r="AF68" s="886">
        <v>1954</v>
      </c>
      <c r="AG68" s="886"/>
      <c r="AH68" s="886"/>
      <c r="AI68" s="886"/>
      <c r="AJ68" s="886"/>
      <c r="AK68" s="886">
        <v>639</v>
      </c>
      <c r="AL68" s="886"/>
      <c r="AM68" s="886"/>
      <c r="AN68" s="886"/>
      <c r="AO68" s="886"/>
      <c r="AP68" s="886" t="s">
        <v>549</v>
      </c>
      <c r="AQ68" s="886"/>
      <c r="AR68" s="886"/>
      <c r="AS68" s="886"/>
      <c r="AT68" s="886"/>
      <c r="AU68" s="886" t="s">
        <v>549</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541</v>
      </c>
      <c r="C69" s="894"/>
      <c r="D69" s="894"/>
      <c r="E69" s="894"/>
      <c r="F69" s="894"/>
      <c r="G69" s="894"/>
      <c r="H69" s="894"/>
      <c r="I69" s="894"/>
      <c r="J69" s="894"/>
      <c r="K69" s="894"/>
      <c r="L69" s="894"/>
      <c r="M69" s="894"/>
      <c r="N69" s="894"/>
      <c r="O69" s="894"/>
      <c r="P69" s="895"/>
      <c r="Q69" s="896">
        <v>6825</v>
      </c>
      <c r="R69" s="851"/>
      <c r="S69" s="851"/>
      <c r="T69" s="851"/>
      <c r="U69" s="851"/>
      <c r="V69" s="851">
        <v>6707</v>
      </c>
      <c r="W69" s="851"/>
      <c r="X69" s="851"/>
      <c r="Y69" s="851"/>
      <c r="Z69" s="851"/>
      <c r="AA69" s="851">
        <v>118</v>
      </c>
      <c r="AB69" s="851"/>
      <c r="AC69" s="851"/>
      <c r="AD69" s="851"/>
      <c r="AE69" s="851"/>
      <c r="AF69" s="851">
        <v>3144</v>
      </c>
      <c r="AG69" s="851"/>
      <c r="AH69" s="851"/>
      <c r="AI69" s="851"/>
      <c r="AJ69" s="851"/>
      <c r="AK69" s="851" t="s">
        <v>549</v>
      </c>
      <c r="AL69" s="851"/>
      <c r="AM69" s="851"/>
      <c r="AN69" s="851"/>
      <c r="AO69" s="851"/>
      <c r="AP69" s="851">
        <v>732</v>
      </c>
      <c r="AQ69" s="851"/>
      <c r="AR69" s="851"/>
      <c r="AS69" s="851"/>
      <c r="AT69" s="851"/>
      <c r="AU69" s="851">
        <v>613</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542</v>
      </c>
      <c r="C70" s="894"/>
      <c r="D70" s="894"/>
      <c r="E70" s="894"/>
      <c r="F70" s="894"/>
      <c r="G70" s="894"/>
      <c r="H70" s="894"/>
      <c r="I70" s="894"/>
      <c r="J70" s="894"/>
      <c r="K70" s="894"/>
      <c r="L70" s="894"/>
      <c r="M70" s="894"/>
      <c r="N70" s="894"/>
      <c r="O70" s="894"/>
      <c r="P70" s="895"/>
      <c r="Q70" s="896">
        <v>5327</v>
      </c>
      <c r="R70" s="851"/>
      <c r="S70" s="851"/>
      <c r="T70" s="851"/>
      <c r="U70" s="851"/>
      <c r="V70" s="851">
        <v>5102</v>
      </c>
      <c r="W70" s="851"/>
      <c r="X70" s="851"/>
      <c r="Y70" s="851"/>
      <c r="Z70" s="851"/>
      <c r="AA70" s="851">
        <v>225</v>
      </c>
      <c r="AB70" s="851"/>
      <c r="AC70" s="851"/>
      <c r="AD70" s="851"/>
      <c r="AE70" s="851"/>
      <c r="AF70" s="851">
        <v>225</v>
      </c>
      <c r="AG70" s="851"/>
      <c r="AH70" s="851"/>
      <c r="AI70" s="851"/>
      <c r="AJ70" s="851"/>
      <c r="AK70" s="851">
        <v>46</v>
      </c>
      <c r="AL70" s="851"/>
      <c r="AM70" s="851"/>
      <c r="AN70" s="851"/>
      <c r="AO70" s="851"/>
      <c r="AP70" s="851">
        <v>4400</v>
      </c>
      <c r="AQ70" s="851"/>
      <c r="AR70" s="851"/>
      <c r="AS70" s="851"/>
      <c r="AT70" s="851"/>
      <c r="AU70" s="851">
        <v>1368</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543</v>
      </c>
      <c r="C71" s="894"/>
      <c r="D71" s="894"/>
      <c r="E71" s="894"/>
      <c r="F71" s="894"/>
      <c r="G71" s="894"/>
      <c r="H71" s="894"/>
      <c r="I71" s="894"/>
      <c r="J71" s="894"/>
      <c r="K71" s="894"/>
      <c r="L71" s="894"/>
      <c r="M71" s="894"/>
      <c r="N71" s="894"/>
      <c r="O71" s="894"/>
      <c r="P71" s="895"/>
      <c r="Q71" s="896">
        <v>270</v>
      </c>
      <c r="R71" s="851"/>
      <c r="S71" s="851"/>
      <c r="T71" s="851"/>
      <c r="U71" s="851"/>
      <c r="V71" s="851">
        <v>262</v>
      </c>
      <c r="W71" s="851"/>
      <c r="X71" s="851"/>
      <c r="Y71" s="851"/>
      <c r="Z71" s="851"/>
      <c r="AA71" s="851">
        <v>8</v>
      </c>
      <c r="AB71" s="851"/>
      <c r="AC71" s="851"/>
      <c r="AD71" s="851"/>
      <c r="AE71" s="851"/>
      <c r="AF71" s="851">
        <v>8</v>
      </c>
      <c r="AG71" s="851"/>
      <c r="AH71" s="851"/>
      <c r="AI71" s="851"/>
      <c r="AJ71" s="851"/>
      <c r="AK71" s="851" t="s">
        <v>548</v>
      </c>
      <c r="AL71" s="851"/>
      <c r="AM71" s="851"/>
      <c r="AN71" s="851"/>
      <c r="AO71" s="851"/>
      <c r="AP71" s="851" t="s">
        <v>547</v>
      </c>
      <c r="AQ71" s="851"/>
      <c r="AR71" s="851"/>
      <c r="AS71" s="851"/>
      <c r="AT71" s="851"/>
      <c r="AU71" s="851" t="s">
        <v>551</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544</v>
      </c>
      <c r="C72" s="894"/>
      <c r="D72" s="894"/>
      <c r="E72" s="894"/>
      <c r="F72" s="894"/>
      <c r="G72" s="894"/>
      <c r="H72" s="894"/>
      <c r="I72" s="894"/>
      <c r="J72" s="894"/>
      <c r="K72" s="894"/>
      <c r="L72" s="894"/>
      <c r="M72" s="894"/>
      <c r="N72" s="894"/>
      <c r="O72" s="894"/>
      <c r="P72" s="895"/>
      <c r="Q72" s="896">
        <v>287515</v>
      </c>
      <c r="R72" s="851"/>
      <c r="S72" s="851"/>
      <c r="T72" s="851"/>
      <c r="U72" s="851"/>
      <c r="V72" s="851">
        <v>274140</v>
      </c>
      <c r="W72" s="851"/>
      <c r="X72" s="851"/>
      <c r="Y72" s="851"/>
      <c r="Z72" s="851"/>
      <c r="AA72" s="851">
        <v>13375</v>
      </c>
      <c r="AB72" s="851"/>
      <c r="AC72" s="851"/>
      <c r="AD72" s="851"/>
      <c r="AE72" s="851"/>
      <c r="AF72" s="851">
        <v>13375</v>
      </c>
      <c r="AG72" s="851"/>
      <c r="AH72" s="851"/>
      <c r="AI72" s="851"/>
      <c r="AJ72" s="851"/>
      <c r="AK72" s="851" t="s">
        <v>550</v>
      </c>
      <c r="AL72" s="851"/>
      <c r="AM72" s="851"/>
      <c r="AN72" s="851"/>
      <c r="AO72" s="851"/>
      <c r="AP72" s="851" t="s">
        <v>547</v>
      </c>
      <c r="AQ72" s="851"/>
      <c r="AR72" s="851"/>
      <c r="AS72" s="851"/>
      <c r="AT72" s="851"/>
      <c r="AU72" s="851" t="s">
        <v>547</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369</v>
      </c>
      <c r="B88" s="810" t="s">
        <v>395</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18706</v>
      </c>
      <c r="AG88" s="862"/>
      <c r="AH88" s="862"/>
      <c r="AI88" s="862"/>
      <c r="AJ88" s="862"/>
      <c r="AK88" s="859"/>
      <c r="AL88" s="859"/>
      <c r="AM88" s="859"/>
      <c r="AN88" s="859"/>
      <c r="AO88" s="859"/>
      <c r="AP88" s="862">
        <v>5132</v>
      </c>
      <c r="AQ88" s="862"/>
      <c r="AR88" s="862"/>
      <c r="AS88" s="862"/>
      <c r="AT88" s="862"/>
      <c r="AU88" s="862">
        <v>1981</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396</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40</v>
      </c>
      <c r="CS102" s="870"/>
      <c r="CT102" s="870"/>
      <c r="CU102" s="870"/>
      <c r="CV102" s="913"/>
      <c r="CW102" s="912">
        <v>15</v>
      </c>
      <c r="CX102" s="870"/>
      <c r="CY102" s="870"/>
      <c r="CZ102" s="870"/>
      <c r="DA102" s="913"/>
      <c r="DB102" s="912" t="s">
        <v>551</v>
      </c>
      <c r="DC102" s="870"/>
      <c r="DD102" s="870"/>
      <c r="DE102" s="870"/>
      <c r="DF102" s="913"/>
      <c r="DG102" s="912" t="s">
        <v>551</v>
      </c>
      <c r="DH102" s="870"/>
      <c r="DI102" s="870"/>
      <c r="DJ102" s="870"/>
      <c r="DK102" s="913"/>
      <c r="DL102" s="912" t="s">
        <v>552</v>
      </c>
      <c r="DM102" s="870"/>
      <c r="DN102" s="870"/>
      <c r="DO102" s="870"/>
      <c r="DP102" s="913"/>
      <c r="DQ102" s="912" t="s">
        <v>551</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403</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404</v>
      </c>
      <c r="AB109" s="915"/>
      <c r="AC109" s="915"/>
      <c r="AD109" s="915"/>
      <c r="AE109" s="916"/>
      <c r="AF109" s="914" t="s">
        <v>288</v>
      </c>
      <c r="AG109" s="915"/>
      <c r="AH109" s="915"/>
      <c r="AI109" s="915"/>
      <c r="AJ109" s="916"/>
      <c r="AK109" s="914" t="s">
        <v>287</v>
      </c>
      <c r="AL109" s="915"/>
      <c r="AM109" s="915"/>
      <c r="AN109" s="915"/>
      <c r="AO109" s="916"/>
      <c r="AP109" s="914" t="s">
        <v>405</v>
      </c>
      <c r="AQ109" s="915"/>
      <c r="AR109" s="915"/>
      <c r="AS109" s="915"/>
      <c r="AT109" s="917"/>
      <c r="AU109" s="934" t="s">
        <v>403</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404</v>
      </c>
      <c r="BR109" s="915"/>
      <c r="BS109" s="915"/>
      <c r="BT109" s="915"/>
      <c r="BU109" s="916"/>
      <c r="BV109" s="914" t="s">
        <v>288</v>
      </c>
      <c r="BW109" s="915"/>
      <c r="BX109" s="915"/>
      <c r="BY109" s="915"/>
      <c r="BZ109" s="916"/>
      <c r="CA109" s="914" t="s">
        <v>287</v>
      </c>
      <c r="CB109" s="915"/>
      <c r="CC109" s="915"/>
      <c r="CD109" s="915"/>
      <c r="CE109" s="916"/>
      <c r="CF109" s="935" t="s">
        <v>405</v>
      </c>
      <c r="CG109" s="935"/>
      <c r="CH109" s="935"/>
      <c r="CI109" s="935"/>
      <c r="CJ109" s="935"/>
      <c r="CK109" s="914" t="s">
        <v>406</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404</v>
      </c>
      <c r="DH109" s="915"/>
      <c r="DI109" s="915"/>
      <c r="DJ109" s="915"/>
      <c r="DK109" s="916"/>
      <c r="DL109" s="914" t="s">
        <v>288</v>
      </c>
      <c r="DM109" s="915"/>
      <c r="DN109" s="915"/>
      <c r="DO109" s="915"/>
      <c r="DP109" s="916"/>
      <c r="DQ109" s="914" t="s">
        <v>287</v>
      </c>
      <c r="DR109" s="915"/>
      <c r="DS109" s="915"/>
      <c r="DT109" s="915"/>
      <c r="DU109" s="916"/>
      <c r="DV109" s="914" t="s">
        <v>405</v>
      </c>
      <c r="DW109" s="915"/>
      <c r="DX109" s="915"/>
      <c r="DY109" s="915"/>
      <c r="DZ109" s="917"/>
    </row>
    <row r="110" spans="1:131" s="199" customFormat="1" ht="26.25" customHeight="1" x14ac:dyDescent="0.15">
      <c r="A110" s="918" t="s">
        <v>407</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3461619</v>
      </c>
      <c r="AB110" s="922"/>
      <c r="AC110" s="922"/>
      <c r="AD110" s="922"/>
      <c r="AE110" s="923"/>
      <c r="AF110" s="924">
        <v>3357720</v>
      </c>
      <c r="AG110" s="922"/>
      <c r="AH110" s="922"/>
      <c r="AI110" s="922"/>
      <c r="AJ110" s="923"/>
      <c r="AK110" s="924">
        <v>3308390</v>
      </c>
      <c r="AL110" s="922"/>
      <c r="AM110" s="922"/>
      <c r="AN110" s="922"/>
      <c r="AO110" s="923"/>
      <c r="AP110" s="925">
        <v>21.6</v>
      </c>
      <c r="AQ110" s="926"/>
      <c r="AR110" s="926"/>
      <c r="AS110" s="926"/>
      <c r="AT110" s="927"/>
      <c r="AU110" s="928" t="s">
        <v>62</v>
      </c>
      <c r="AV110" s="929"/>
      <c r="AW110" s="929"/>
      <c r="AX110" s="929"/>
      <c r="AY110" s="929"/>
      <c r="AZ110" s="970" t="s">
        <v>408</v>
      </c>
      <c r="BA110" s="919"/>
      <c r="BB110" s="919"/>
      <c r="BC110" s="919"/>
      <c r="BD110" s="919"/>
      <c r="BE110" s="919"/>
      <c r="BF110" s="919"/>
      <c r="BG110" s="919"/>
      <c r="BH110" s="919"/>
      <c r="BI110" s="919"/>
      <c r="BJ110" s="919"/>
      <c r="BK110" s="919"/>
      <c r="BL110" s="919"/>
      <c r="BM110" s="919"/>
      <c r="BN110" s="919"/>
      <c r="BO110" s="919"/>
      <c r="BP110" s="920"/>
      <c r="BQ110" s="956">
        <v>30430027</v>
      </c>
      <c r="BR110" s="957"/>
      <c r="BS110" s="957"/>
      <c r="BT110" s="957"/>
      <c r="BU110" s="957"/>
      <c r="BV110" s="957">
        <v>30335237</v>
      </c>
      <c r="BW110" s="957"/>
      <c r="BX110" s="957"/>
      <c r="BY110" s="957"/>
      <c r="BZ110" s="957"/>
      <c r="CA110" s="957">
        <v>31123569</v>
      </c>
      <c r="CB110" s="957"/>
      <c r="CC110" s="957"/>
      <c r="CD110" s="957"/>
      <c r="CE110" s="957"/>
      <c r="CF110" s="971">
        <v>203.2</v>
      </c>
      <c r="CG110" s="972"/>
      <c r="CH110" s="972"/>
      <c r="CI110" s="972"/>
      <c r="CJ110" s="972"/>
      <c r="CK110" s="973" t="s">
        <v>409</v>
      </c>
      <c r="CL110" s="974"/>
      <c r="CM110" s="953" t="s">
        <v>410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x14ac:dyDescent="0.15">
      <c r="A111" s="960" t="s">
        <v>411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412</v>
      </c>
      <c r="BA111" s="980"/>
      <c r="BB111" s="980"/>
      <c r="BC111" s="980"/>
      <c r="BD111" s="980"/>
      <c r="BE111" s="980"/>
      <c r="BF111" s="980"/>
      <c r="BG111" s="980"/>
      <c r="BH111" s="980"/>
      <c r="BI111" s="980"/>
      <c r="BJ111" s="980"/>
      <c r="BK111" s="980"/>
      <c r="BL111" s="980"/>
      <c r="BM111" s="980"/>
      <c r="BN111" s="980"/>
      <c r="BO111" s="980"/>
      <c r="BP111" s="981"/>
      <c r="BQ111" s="949">
        <v>45767</v>
      </c>
      <c r="BR111" s="950"/>
      <c r="BS111" s="950"/>
      <c r="BT111" s="950"/>
      <c r="BU111" s="950"/>
      <c r="BV111" s="950">
        <v>30917</v>
      </c>
      <c r="BW111" s="950"/>
      <c r="BX111" s="950"/>
      <c r="BY111" s="950"/>
      <c r="BZ111" s="950"/>
      <c r="CA111" s="950">
        <v>19995</v>
      </c>
      <c r="CB111" s="950"/>
      <c r="CC111" s="950"/>
      <c r="CD111" s="950"/>
      <c r="CE111" s="950"/>
      <c r="CF111" s="944">
        <v>0.1</v>
      </c>
      <c r="CG111" s="945"/>
      <c r="CH111" s="945"/>
      <c r="CI111" s="945"/>
      <c r="CJ111" s="945"/>
      <c r="CK111" s="975"/>
      <c r="CL111" s="976"/>
      <c r="CM111" s="946" t="s">
        <v>413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x14ac:dyDescent="0.15">
      <c r="A112" s="982" t="s">
        <v>414</v>
      </c>
      <c r="B112" s="983"/>
      <c r="C112" s="980" t="s">
        <v>415</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416</v>
      </c>
      <c r="AB112" s="989"/>
      <c r="AC112" s="989"/>
      <c r="AD112" s="989"/>
      <c r="AE112" s="990"/>
      <c r="AF112" s="991" t="s">
        <v>416</v>
      </c>
      <c r="AG112" s="989"/>
      <c r="AH112" s="989"/>
      <c r="AI112" s="989"/>
      <c r="AJ112" s="990"/>
      <c r="AK112" s="991" t="s">
        <v>416</v>
      </c>
      <c r="AL112" s="989"/>
      <c r="AM112" s="989"/>
      <c r="AN112" s="989"/>
      <c r="AO112" s="990"/>
      <c r="AP112" s="992" t="s">
        <v>416</v>
      </c>
      <c r="AQ112" s="993"/>
      <c r="AR112" s="993"/>
      <c r="AS112" s="993"/>
      <c r="AT112" s="994"/>
      <c r="AU112" s="930"/>
      <c r="AV112" s="931"/>
      <c r="AW112" s="931"/>
      <c r="AX112" s="931"/>
      <c r="AY112" s="931"/>
      <c r="AZ112" s="979" t="s">
        <v>417</v>
      </c>
      <c r="BA112" s="980"/>
      <c r="BB112" s="980"/>
      <c r="BC112" s="980"/>
      <c r="BD112" s="980"/>
      <c r="BE112" s="980"/>
      <c r="BF112" s="980"/>
      <c r="BG112" s="980"/>
      <c r="BH112" s="980"/>
      <c r="BI112" s="980"/>
      <c r="BJ112" s="980"/>
      <c r="BK112" s="980"/>
      <c r="BL112" s="980"/>
      <c r="BM112" s="980"/>
      <c r="BN112" s="980"/>
      <c r="BO112" s="980"/>
      <c r="BP112" s="981"/>
      <c r="BQ112" s="949">
        <v>9944732</v>
      </c>
      <c r="BR112" s="950"/>
      <c r="BS112" s="950"/>
      <c r="BT112" s="950"/>
      <c r="BU112" s="950"/>
      <c r="BV112" s="950">
        <v>9072365</v>
      </c>
      <c r="BW112" s="950"/>
      <c r="BX112" s="950"/>
      <c r="BY112" s="950"/>
      <c r="BZ112" s="950"/>
      <c r="CA112" s="950">
        <v>7664692</v>
      </c>
      <c r="CB112" s="950"/>
      <c r="CC112" s="950"/>
      <c r="CD112" s="950"/>
      <c r="CE112" s="950"/>
      <c r="CF112" s="944">
        <v>50</v>
      </c>
      <c r="CG112" s="945"/>
      <c r="CH112" s="945"/>
      <c r="CI112" s="945"/>
      <c r="CJ112" s="945"/>
      <c r="CK112" s="975"/>
      <c r="CL112" s="976"/>
      <c r="CM112" s="946" t="s">
        <v>418</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416</v>
      </c>
      <c r="DH112" s="950"/>
      <c r="DI112" s="950"/>
      <c r="DJ112" s="950"/>
      <c r="DK112" s="950"/>
      <c r="DL112" s="950" t="s">
        <v>416</v>
      </c>
      <c r="DM112" s="950"/>
      <c r="DN112" s="950"/>
      <c r="DO112" s="950"/>
      <c r="DP112" s="950"/>
      <c r="DQ112" s="950" t="s">
        <v>416</v>
      </c>
      <c r="DR112" s="950"/>
      <c r="DS112" s="950"/>
      <c r="DT112" s="950"/>
      <c r="DU112" s="950"/>
      <c r="DV112" s="951" t="s">
        <v>416</v>
      </c>
      <c r="DW112" s="951"/>
      <c r="DX112" s="951"/>
      <c r="DY112" s="951"/>
      <c r="DZ112" s="952"/>
    </row>
    <row r="113" spans="1:130" s="199" customFormat="1" ht="26.25" customHeight="1" x14ac:dyDescent="0.15">
      <c r="A113" s="984"/>
      <c r="B113" s="985"/>
      <c r="C113" s="980" t="s">
        <v>419</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679702</v>
      </c>
      <c r="AB113" s="964"/>
      <c r="AC113" s="964"/>
      <c r="AD113" s="964"/>
      <c r="AE113" s="965"/>
      <c r="AF113" s="966">
        <v>632457</v>
      </c>
      <c r="AG113" s="964"/>
      <c r="AH113" s="964"/>
      <c r="AI113" s="964"/>
      <c r="AJ113" s="965"/>
      <c r="AK113" s="966">
        <v>658029</v>
      </c>
      <c r="AL113" s="964"/>
      <c r="AM113" s="964"/>
      <c r="AN113" s="964"/>
      <c r="AO113" s="965"/>
      <c r="AP113" s="967">
        <v>4.3</v>
      </c>
      <c r="AQ113" s="968"/>
      <c r="AR113" s="968"/>
      <c r="AS113" s="968"/>
      <c r="AT113" s="969"/>
      <c r="AU113" s="930"/>
      <c r="AV113" s="931"/>
      <c r="AW113" s="931"/>
      <c r="AX113" s="931"/>
      <c r="AY113" s="931"/>
      <c r="AZ113" s="979" t="s">
        <v>420</v>
      </c>
      <c r="BA113" s="980"/>
      <c r="BB113" s="980"/>
      <c r="BC113" s="980"/>
      <c r="BD113" s="980"/>
      <c r="BE113" s="980"/>
      <c r="BF113" s="980"/>
      <c r="BG113" s="980"/>
      <c r="BH113" s="980"/>
      <c r="BI113" s="980"/>
      <c r="BJ113" s="980"/>
      <c r="BK113" s="980"/>
      <c r="BL113" s="980"/>
      <c r="BM113" s="980"/>
      <c r="BN113" s="980"/>
      <c r="BO113" s="980"/>
      <c r="BP113" s="981"/>
      <c r="BQ113" s="949">
        <v>1912895</v>
      </c>
      <c r="BR113" s="950"/>
      <c r="BS113" s="950"/>
      <c r="BT113" s="950"/>
      <c r="BU113" s="950"/>
      <c r="BV113" s="950">
        <v>1861295</v>
      </c>
      <c r="BW113" s="950"/>
      <c r="BX113" s="950"/>
      <c r="BY113" s="950"/>
      <c r="BZ113" s="950"/>
      <c r="CA113" s="950">
        <v>1981823</v>
      </c>
      <c r="CB113" s="950"/>
      <c r="CC113" s="950"/>
      <c r="CD113" s="950"/>
      <c r="CE113" s="950"/>
      <c r="CF113" s="944">
        <v>12.9</v>
      </c>
      <c r="CG113" s="945"/>
      <c r="CH113" s="945"/>
      <c r="CI113" s="945"/>
      <c r="CJ113" s="945"/>
      <c r="CK113" s="975"/>
      <c r="CL113" s="976"/>
      <c r="CM113" s="946" t="s">
        <v>421</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416</v>
      </c>
      <c r="DH113" s="989"/>
      <c r="DI113" s="989"/>
      <c r="DJ113" s="989"/>
      <c r="DK113" s="990"/>
      <c r="DL113" s="991" t="s">
        <v>416</v>
      </c>
      <c r="DM113" s="989"/>
      <c r="DN113" s="989"/>
      <c r="DO113" s="989"/>
      <c r="DP113" s="990"/>
      <c r="DQ113" s="991" t="s">
        <v>416</v>
      </c>
      <c r="DR113" s="989"/>
      <c r="DS113" s="989"/>
      <c r="DT113" s="989"/>
      <c r="DU113" s="990"/>
      <c r="DV113" s="992" t="s">
        <v>416</v>
      </c>
      <c r="DW113" s="993"/>
      <c r="DX113" s="993"/>
      <c r="DY113" s="993"/>
      <c r="DZ113" s="994"/>
    </row>
    <row r="114" spans="1:130" s="199" customFormat="1" ht="26.25" customHeight="1" x14ac:dyDescent="0.15">
      <c r="A114" s="984"/>
      <c r="B114" s="985"/>
      <c r="C114" s="980" t="s">
        <v>422</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282749</v>
      </c>
      <c r="AB114" s="989"/>
      <c r="AC114" s="989"/>
      <c r="AD114" s="989"/>
      <c r="AE114" s="990"/>
      <c r="AF114" s="991">
        <v>205621</v>
      </c>
      <c r="AG114" s="989"/>
      <c r="AH114" s="989"/>
      <c r="AI114" s="989"/>
      <c r="AJ114" s="990"/>
      <c r="AK114" s="991">
        <v>240309</v>
      </c>
      <c r="AL114" s="989"/>
      <c r="AM114" s="989"/>
      <c r="AN114" s="989"/>
      <c r="AO114" s="990"/>
      <c r="AP114" s="992">
        <v>1.6</v>
      </c>
      <c r="AQ114" s="993"/>
      <c r="AR114" s="993"/>
      <c r="AS114" s="993"/>
      <c r="AT114" s="994"/>
      <c r="AU114" s="930"/>
      <c r="AV114" s="931"/>
      <c r="AW114" s="931"/>
      <c r="AX114" s="931"/>
      <c r="AY114" s="931"/>
      <c r="AZ114" s="979" t="s">
        <v>423</v>
      </c>
      <c r="BA114" s="980"/>
      <c r="BB114" s="980"/>
      <c r="BC114" s="980"/>
      <c r="BD114" s="980"/>
      <c r="BE114" s="980"/>
      <c r="BF114" s="980"/>
      <c r="BG114" s="980"/>
      <c r="BH114" s="980"/>
      <c r="BI114" s="980"/>
      <c r="BJ114" s="980"/>
      <c r="BK114" s="980"/>
      <c r="BL114" s="980"/>
      <c r="BM114" s="980"/>
      <c r="BN114" s="980"/>
      <c r="BO114" s="980"/>
      <c r="BP114" s="981"/>
      <c r="BQ114" s="949">
        <v>4137438</v>
      </c>
      <c r="BR114" s="950"/>
      <c r="BS114" s="950"/>
      <c r="BT114" s="950"/>
      <c r="BU114" s="950"/>
      <c r="BV114" s="950">
        <v>3743275</v>
      </c>
      <c r="BW114" s="950"/>
      <c r="BX114" s="950"/>
      <c r="BY114" s="950"/>
      <c r="BZ114" s="950"/>
      <c r="CA114" s="950">
        <v>2286049</v>
      </c>
      <c r="CB114" s="950"/>
      <c r="CC114" s="950"/>
      <c r="CD114" s="950"/>
      <c r="CE114" s="950"/>
      <c r="CF114" s="944">
        <v>14.9</v>
      </c>
      <c r="CG114" s="945"/>
      <c r="CH114" s="945"/>
      <c r="CI114" s="945"/>
      <c r="CJ114" s="945"/>
      <c r="CK114" s="975"/>
      <c r="CL114" s="976"/>
      <c r="CM114" s="946" t="s">
        <v>424</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416</v>
      </c>
      <c r="DH114" s="989"/>
      <c r="DI114" s="989"/>
      <c r="DJ114" s="989"/>
      <c r="DK114" s="990"/>
      <c r="DL114" s="991" t="s">
        <v>416</v>
      </c>
      <c r="DM114" s="989"/>
      <c r="DN114" s="989"/>
      <c r="DO114" s="989"/>
      <c r="DP114" s="990"/>
      <c r="DQ114" s="991" t="s">
        <v>416</v>
      </c>
      <c r="DR114" s="989"/>
      <c r="DS114" s="989"/>
      <c r="DT114" s="989"/>
      <c r="DU114" s="990"/>
      <c r="DV114" s="992" t="s">
        <v>416</v>
      </c>
      <c r="DW114" s="993"/>
      <c r="DX114" s="993"/>
      <c r="DY114" s="993"/>
      <c r="DZ114" s="994"/>
    </row>
    <row r="115" spans="1:130" s="199" customFormat="1" ht="26.25" customHeight="1" x14ac:dyDescent="0.15">
      <c r="A115" s="984"/>
      <c r="B115" s="985"/>
      <c r="C115" s="980" t="s">
        <v>425</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18150</v>
      </c>
      <c r="AB115" s="964"/>
      <c r="AC115" s="964"/>
      <c r="AD115" s="964"/>
      <c r="AE115" s="965"/>
      <c r="AF115" s="966">
        <v>14199</v>
      </c>
      <c r="AG115" s="964"/>
      <c r="AH115" s="964"/>
      <c r="AI115" s="964"/>
      <c r="AJ115" s="965"/>
      <c r="AK115" s="966">
        <v>12124</v>
      </c>
      <c r="AL115" s="964"/>
      <c r="AM115" s="964"/>
      <c r="AN115" s="964"/>
      <c r="AO115" s="965"/>
      <c r="AP115" s="967">
        <v>0.1</v>
      </c>
      <c r="AQ115" s="968"/>
      <c r="AR115" s="968"/>
      <c r="AS115" s="968"/>
      <c r="AT115" s="969"/>
      <c r="AU115" s="930"/>
      <c r="AV115" s="931"/>
      <c r="AW115" s="931"/>
      <c r="AX115" s="931"/>
      <c r="AY115" s="931"/>
      <c r="AZ115" s="979" t="s">
        <v>426</v>
      </c>
      <c r="BA115" s="980"/>
      <c r="BB115" s="980"/>
      <c r="BC115" s="980"/>
      <c r="BD115" s="980"/>
      <c r="BE115" s="980"/>
      <c r="BF115" s="980"/>
      <c r="BG115" s="980"/>
      <c r="BH115" s="980"/>
      <c r="BI115" s="980"/>
      <c r="BJ115" s="980"/>
      <c r="BK115" s="980"/>
      <c r="BL115" s="980"/>
      <c r="BM115" s="980"/>
      <c r="BN115" s="980"/>
      <c r="BO115" s="980"/>
      <c r="BP115" s="981"/>
      <c r="BQ115" s="949" t="s">
        <v>416</v>
      </c>
      <c r="BR115" s="950"/>
      <c r="BS115" s="950"/>
      <c r="BT115" s="950"/>
      <c r="BU115" s="950"/>
      <c r="BV115" s="950" t="s">
        <v>416</v>
      </c>
      <c r="BW115" s="950"/>
      <c r="BX115" s="950"/>
      <c r="BY115" s="950"/>
      <c r="BZ115" s="950"/>
      <c r="CA115" s="950" t="s">
        <v>416</v>
      </c>
      <c r="CB115" s="950"/>
      <c r="CC115" s="950"/>
      <c r="CD115" s="950"/>
      <c r="CE115" s="950"/>
      <c r="CF115" s="944" t="s">
        <v>416</v>
      </c>
      <c r="CG115" s="945"/>
      <c r="CH115" s="945"/>
      <c r="CI115" s="945"/>
      <c r="CJ115" s="945"/>
      <c r="CK115" s="975"/>
      <c r="CL115" s="976"/>
      <c r="CM115" s="979" t="s">
        <v>427</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416</v>
      </c>
      <c r="DH115" s="989"/>
      <c r="DI115" s="989"/>
      <c r="DJ115" s="989"/>
      <c r="DK115" s="990"/>
      <c r="DL115" s="991" t="s">
        <v>416</v>
      </c>
      <c r="DM115" s="989"/>
      <c r="DN115" s="989"/>
      <c r="DO115" s="989"/>
      <c r="DP115" s="990"/>
      <c r="DQ115" s="991" t="s">
        <v>416</v>
      </c>
      <c r="DR115" s="989"/>
      <c r="DS115" s="989"/>
      <c r="DT115" s="989"/>
      <c r="DU115" s="990"/>
      <c r="DV115" s="992" t="s">
        <v>416</v>
      </c>
      <c r="DW115" s="993"/>
      <c r="DX115" s="993"/>
      <c r="DY115" s="993"/>
      <c r="DZ115" s="994"/>
    </row>
    <row r="116" spans="1:130" s="199" customFormat="1" ht="26.25" customHeight="1" x14ac:dyDescent="0.15">
      <c r="A116" s="986"/>
      <c r="B116" s="987"/>
      <c r="C116" s="995" t="s">
        <v>428</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52</v>
      </c>
      <c r="AB116" s="989"/>
      <c r="AC116" s="989"/>
      <c r="AD116" s="989"/>
      <c r="AE116" s="990"/>
      <c r="AF116" s="991">
        <v>110</v>
      </c>
      <c r="AG116" s="989"/>
      <c r="AH116" s="989"/>
      <c r="AI116" s="989"/>
      <c r="AJ116" s="990"/>
      <c r="AK116" s="991">
        <v>187</v>
      </c>
      <c r="AL116" s="989"/>
      <c r="AM116" s="989"/>
      <c r="AN116" s="989"/>
      <c r="AO116" s="990"/>
      <c r="AP116" s="992">
        <v>0</v>
      </c>
      <c r="AQ116" s="993"/>
      <c r="AR116" s="993"/>
      <c r="AS116" s="993"/>
      <c r="AT116" s="994"/>
      <c r="AU116" s="930"/>
      <c r="AV116" s="931"/>
      <c r="AW116" s="931"/>
      <c r="AX116" s="931"/>
      <c r="AY116" s="931"/>
      <c r="AZ116" s="997" t="s">
        <v>429</v>
      </c>
      <c r="BA116" s="998"/>
      <c r="BB116" s="998"/>
      <c r="BC116" s="998"/>
      <c r="BD116" s="998"/>
      <c r="BE116" s="998"/>
      <c r="BF116" s="998"/>
      <c r="BG116" s="998"/>
      <c r="BH116" s="998"/>
      <c r="BI116" s="998"/>
      <c r="BJ116" s="998"/>
      <c r="BK116" s="998"/>
      <c r="BL116" s="998"/>
      <c r="BM116" s="998"/>
      <c r="BN116" s="998"/>
      <c r="BO116" s="998"/>
      <c r="BP116" s="999"/>
      <c r="BQ116" s="949" t="s">
        <v>416</v>
      </c>
      <c r="BR116" s="950"/>
      <c r="BS116" s="950"/>
      <c r="BT116" s="950"/>
      <c r="BU116" s="950"/>
      <c r="BV116" s="950" t="s">
        <v>416</v>
      </c>
      <c r="BW116" s="950"/>
      <c r="BX116" s="950"/>
      <c r="BY116" s="950"/>
      <c r="BZ116" s="950"/>
      <c r="CA116" s="950" t="s">
        <v>416</v>
      </c>
      <c r="CB116" s="950"/>
      <c r="CC116" s="950"/>
      <c r="CD116" s="950"/>
      <c r="CE116" s="950"/>
      <c r="CF116" s="944" t="s">
        <v>416</v>
      </c>
      <c r="CG116" s="945"/>
      <c r="CH116" s="945"/>
      <c r="CI116" s="945"/>
      <c r="CJ116" s="945"/>
      <c r="CK116" s="975"/>
      <c r="CL116" s="976"/>
      <c r="CM116" s="946" t="s">
        <v>430</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416</v>
      </c>
      <c r="DH116" s="989"/>
      <c r="DI116" s="989"/>
      <c r="DJ116" s="989"/>
      <c r="DK116" s="990"/>
      <c r="DL116" s="991" t="s">
        <v>416</v>
      </c>
      <c r="DM116" s="989"/>
      <c r="DN116" s="989"/>
      <c r="DO116" s="989"/>
      <c r="DP116" s="990"/>
      <c r="DQ116" s="991" t="s">
        <v>416</v>
      </c>
      <c r="DR116" s="989"/>
      <c r="DS116" s="989"/>
      <c r="DT116" s="989"/>
      <c r="DU116" s="990"/>
      <c r="DV116" s="992" t="s">
        <v>416</v>
      </c>
      <c r="DW116" s="993"/>
      <c r="DX116" s="993"/>
      <c r="DY116" s="993"/>
      <c r="DZ116" s="994"/>
    </row>
    <row r="117" spans="1:130" s="199" customFormat="1" ht="26.25" customHeight="1" x14ac:dyDescent="0.15">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431</v>
      </c>
      <c r="Z117" s="916"/>
      <c r="AA117" s="1006">
        <v>4442272</v>
      </c>
      <c r="AB117" s="1007"/>
      <c r="AC117" s="1007"/>
      <c r="AD117" s="1007"/>
      <c r="AE117" s="1008"/>
      <c r="AF117" s="1009">
        <v>4210107</v>
      </c>
      <c r="AG117" s="1007"/>
      <c r="AH117" s="1007"/>
      <c r="AI117" s="1007"/>
      <c r="AJ117" s="1008"/>
      <c r="AK117" s="1009">
        <v>4219039</v>
      </c>
      <c r="AL117" s="1007"/>
      <c r="AM117" s="1007"/>
      <c r="AN117" s="1007"/>
      <c r="AO117" s="1008"/>
      <c r="AP117" s="1010"/>
      <c r="AQ117" s="1011"/>
      <c r="AR117" s="1011"/>
      <c r="AS117" s="1011"/>
      <c r="AT117" s="1012"/>
      <c r="AU117" s="930"/>
      <c r="AV117" s="931"/>
      <c r="AW117" s="931"/>
      <c r="AX117" s="931"/>
      <c r="AY117" s="931"/>
      <c r="AZ117" s="997" t="s">
        <v>432</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433</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x14ac:dyDescent="0.15">
      <c r="A118" s="934" t="s">
        <v>406</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404</v>
      </c>
      <c r="AB118" s="915"/>
      <c r="AC118" s="915"/>
      <c r="AD118" s="915"/>
      <c r="AE118" s="916"/>
      <c r="AF118" s="914" t="s">
        <v>288</v>
      </c>
      <c r="AG118" s="915"/>
      <c r="AH118" s="915"/>
      <c r="AI118" s="915"/>
      <c r="AJ118" s="916"/>
      <c r="AK118" s="914" t="s">
        <v>287</v>
      </c>
      <c r="AL118" s="915"/>
      <c r="AM118" s="915"/>
      <c r="AN118" s="915"/>
      <c r="AO118" s="916"/>
      <c r="AP118" s="1001" t="s">
        <v>405</v>
      </c>
      <c r="AQ118" s="1002"/>
      <c r="AR118" s="1002"/>
      <c r="AS118" s="1002"/>
      <c r="AT118" s="1003"/>
      <c r="AU118" s="930"/>
      <c r="AV118" s="931"/>
      <c r="AW118" s="931"/>
      <c r="AX118" s="931"/>
      <c r="AY118" s="931"/>
      <c r="AZ118" s="1004" t="s">
        <v>434</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435</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x14ac:dyDescent="0.15">
      <c r="A119" s="1088" t="s">
        <v>409</v>
      </c>
      <c r="B119" s="974"/>
      <c r="C119" s="953" t="s">
        <v>410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436</v>
      </c>
      <c r="BP119" s="1036"/>
      <c r="BQ119" s="1027">
        <v>46470859</v>
      </c>
      <c r="BR119" s="1028"/>
      <c r="BS119" s="1028"/>
      <c r="BT119" s="1028"/>
      <c r="BU119" s="1028"/>
      <c r="BV119" s="1028">
        <v>45043089</v>
      </c>
      <c r="BW119" s="1028"/>
      <c r="BX119" s="1028"/>
      <c r="BY119" s="1028"/>
      <c r="BZ119" s="1028"/>
      <c r="CA119" s="1028">
        <v>43076128</v>
      </c>
      <c r="CB119" s="1028"/>
      <c r="CC119" s="1028"/>
      <c r="CD119" s="1028"/>
      <c r="CE119" s="1028"/>
      <c r="CF119" s="1029"/>
      <c r="CG119" s="1030"/>
      <c r="CH119" s="1030"/>
      <c r="CI119" s="1030"/>
      <c r="CJ119" s="1031"/>
      <c r="CK119" s="977"/>
      <c r="CL119" s="978"/>
      <c r="CM119" s="1032" t="s">
        <v>437</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45767</v>
      </c>
      <c r="DH119" s="1014"/>
      <c r="DI119" s="1014"/>
      <c r="DJ119" s="1014"/>
      <c r="DK119" s="1015"/>
      <c r="DL119" s="1013">
        <v>30917</v>
      </c>
      <c r="DM119" s="1014"/>
      <c r="DN119" s="1014"/>
      <c r="DO119" s="1014"/>
      <c r="DP119" s="1015"/>
      <c r="DQ119" s="1013">
        <v>19995</v>
      </c>
      <c r="DR119" s="1014"/>
      <c r="DS119" s="1014"/>
      <c r="DT119" s="1014"/>
      <c r="DU119" s="1015"/>
      <c r="DV119" s="1016">
        <v>0.1</v>
      </c>
      <c r="DW119" s="1017"/>
      <c r="DX119" s="1017"/>
      <c r="DY119" s="1017"/>
      <c r="DZ119" s="1018"/>
    </row>
    <row r="120" spans="1:130" s="199" customFormat="1" ht="26.25" customHeight="1" x14ac:dyDescent="0.15">
      <c r="A120" s="1089"/>
      <c r="B120" s="976"/>
      <c r="C120" s="946" t="s">
        <v>413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438</v>
      </c>
      <c r="AV120" s="1020"/>
      <c r="AW120" s="1020"/>
      <c r="AX120" s="1020"/>
      <c r="AY120" s="1021"/>
      <c r="AZ120" s="970" t="s">
        <v>439</v>
      </c>
      <c r="BA120" s="919"/>
      <c r="BB120" s="919"/>
      <c r="BC120" s="919"/>
      <c r="BD120" s="919"/>
      <c r="BE120" s="919"/>
      <c r="BF120" s="919"/>
      <c r="BG120" s="919"/>
      <c r="BH120" s="919"/>
      <c r="BI120" s="919"/>
      <c r="BJ120" s="919"/>
      <c r="BK120" s="919"/>
      <c r="BL120" s="919"/>
      <c r="BM120" s="919"/>
      <c r="BN120" s="919"/>
      <c r="BO120" s="919"/>
      <c r="BP120" s="920"/>
      <c r="BQ120" s="956">
        <v>9225645</v>
      </c>
      <c r="BR120" s="957"/>
      <c r="BS120" s="957"/>
      <c r="BT120" s="957"/>
      <c r="BU120" s="957"/>
      <c r="BV120" s="957">
        <v>9576816</v>
      </c>
      <c r="BW120" s="957"/>
      <c r="BX120" s="957"/>
      <c r="BY120" s="957"/>
      <c r="BZ120" s="957"/>
      <c r="CA120" s="957">
        <v>9284461</v>
      </c>
      <c r="CB120" s="957"/>
      <c r="CC120" s="957"/>
      <c r="CD120" s="957"/>
      <c r="CE120" s="957"/>
      <c r="CF120" s="971">
        <v>60.6</v>
      </c>
      <c r="CG120" s="972"/>
      <c r="CH120" s="972"/>
      <c r="CI120" s="972"/>
      <c r="CJ120" s="972"/>
      <c r="CK120" s="1037" t="s">
        <v>440</v>
      </c>
      <c r="CL120" s="1038"/>
      <c r="CM120" s="1038"/>
      <c r="CN120" s="1038"/>
      <c r="CO120" s="1039"/>
      <c r="CP120" s="1045" t="s">
        <v>386</v>
      </c>
      <c r="CQ120" s="1046"/>
      <c r="CR120" s="1046"/>
      <c r="CS120" s="1046"/>
      <c r="CT120" s="1046"/>
      <c r="CU120" s="1046"/>
      <c r="CV120" s="1046"/>
      <c r="CW120" s="1046"/>
      <c r="CX120" s="1046"/>
      <c r="CY120" s="1046"/>
      <c r="CZ120" s="1046"/>
      <c r="DA120" s="1046"/>
      <c r="DB120" s="1046"/>
      <c r="DC120" s="1046"/>
      <c r="DD120" s="1046"/>
      <c r="DE120" s="1046"/>
      <c r="DF120" s="1047"/>
      <c r="DG120" s="956">
        <v>6468356</v>
      </c>
      <c r="DH120" s="957"/>
      <c r="DI120" s="957"/>
      <c r="DJ120" s="957"/>
      <c r="DK120" s="957"/>
      <c r="DL120" s="957">
        <v>2591414</v>
      </c>
      <c r="DM120" s="957"/>
      <c r="DN120" s="957"/>
      <c r="DO120" s="957"/>
      <c r="DP120" s="957"/>
      <c r="DQ120" s="957">
        <v>4770219</v>
      </c>
      <c r="DR120" s="957"/>
      <c r="DS120" s="957"/>
      <c r="DT120" s="957"/>
      <c r="DU120" s="957"/>
      <c r="DV120" s="958">
        <v>31.1</v>
      </c>
      <c r="DW120" s="958"/>
      <c r="DX120" s="958"/>
      <c r="DY120" s="958"/>
      <c r="DZ120" s="959"/>
    </row>
    <row r="121" spans="1:130" s="199" customFormat="1" ht="26.25" customHeight="1" x14ac:dyDescent="0.15">
      <c r="A121" s="1089"/>
      <c r="B121" s="976"/>
      <c r="C121" s="997" t="s">
        <v>441</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442</v>
      </c>
      <c r="BA121" s="980"/>
      <c r="BB121" s="980"/>
      <c r="BC121" s="980"/>
      <c r="BD121" s="980"/>
      <c r="BE121" s="980"/>
      <c r="BF121" s="980"/>
      <c r="BG121" s="980"/>
      <c r="BH121" s="980"/>
      <c r="BI121" s="980"/>
      <c r="BJ121" s="980"/>
      <c r="BK121" s="980"/>
      <c r="BL121" s="980"/>
      <c r="BM121" s="980"/>
      <c r="BN121" s="980"/>
      <c r="BO121" s="980"/>
      <c r="BP121" s="981"/>
      <c r="BQ121" s="949">
        <v>3011187</v>
      </c>
      <c r="BR121" s="950"/>
      <c r="BS121" s="950"/>
      <c r="BT121" s="950"/>
      <c r="BU121" s="950"/>
      <c r="BV121" s="950">
        <v>5816820</v>
      </c>
      <c r="BW121" s="950"/>
      <c r="BX121" s="950"/>
      <c r="BY121" s="950"/>
      <c r="BZ121" s="950"/>
      <c r="CA121" s="950">
        <v>1523953</v>
      </c>
      <c r="CB121" s="950"/>
      <c r="CC121" s="950"/>
      <c r="CD121" s="950"/>
      <c r="CE121" s="950"/>
      <c r="CF121" s="944">
        <v>10</v>
      </c>
      <c r="CG121" s="945"/>
      <c r="CH121" s="945"/>
      <c r="CI121" s="945"/>
      <c r="CJ121" s="945"/>
      <c r="CK121" s="1040"/>
      <c r="CL121" s="1041"/>
      <c r="CM121" s="1041"/>
      <c r="CN121" s="1041"/>
      <c r="CO121" s="1042"/>
      <c r="CP121" s="1050" t="s">
        <v>387</v>
      </c>
      <c r="CQ121" s="1051"/>
      <c r="CR121" s="1051"/>
      <c r="CS121" s="1051"/>
      <c r="CT121" s="1051"/>
      <c r="CU121" s="1051"/>
      <c r="CV121" s="1051"/>
      <c r="CW121" s="1051"/>
      <c r="CX121" s="1051"/>
      <c r="CY121" s="1051"/>
      <c r="CZ121" s="1051"/>
      <c r="DA121" s="1051"/>
      <c r="DB121" s="1051"/>
      <c r="DC121" s="1051"/>
      <c r="DD121" s="1051"/>
      <c r="DE121" s="1051"/>
      <c r="DF121" s="1052"/>
      <c r="DG121" s="949">
        <v>2582382</v>
      </c>
      <c r="DH121" s="950"/>
      <c r="DI121" s="950"/>
      <c r="DJ121" s="950"/>
      <c r="DK121" s="950"/>
      <c r="DL121" s="950">
        <v>513133</v>
      </c>
      <c r="DM121" s="950"/>
      <c r="DN121" s="950"/>
      <c r="DO121" s="950"/>
      <c r="DP121" s="950"/>
      <c r="DQ121" s="950">
        <v>2472664</v>
      </c>
      <c r="DR121" s="950"/>
      <c r="DS121" s="950"/>
      <c r="DT121" s="950"/>
      <c r="DU121" s="950"/>
      <c r="DV121" s="951">
        <v>16.100000000000001</v>
      </c>
      <c r="DW121" s="951"/>
      <c r="DX121" s="951"/>
      <c r="DY121" s="951"/>
      <c r="DZ121" s="952"/>
    </row>
    <row r="122" spans="1:130" s="199" customFormat="1" ht="26.25" customHeight="1" x14ac:dyDescent="0.15">
      <c r="A122" s="1089"/>
      <c r="B122" s="976"/>
      <c r="C122" s="946" t="s">
        <v>424</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443</v>
      </c>
      <c r="BA122" s="995"/>
      <c r="BB122" s="995"/>
      <c r="BC122" s="995"/>
      <c r="BD122" s="995"/>
      <c r="BE122" s="995"/>
      <c r="BF122" s="995"/>
      <c r="BG122" s="995"/>
      <c r="BH122" s="995"/>
      <c r="BI122" s="995"/>
      <c r="BJ122" s="995"/>
      <c r="BK122" s="995"/>
      <c r="BL122" s="995"/>
      <c r="BM122" s="995"/>
      <c r="BN122" s="995"/>
      <c r="BO122" s="995"/>
      <c r="BP122" s="996"/>
      <c r="BQ122" s="1027">
        <v>29106608</v>
      </c>
      <c r="BR122" s="1028"/>
      <c r="BS122" s="1028"/>
      <c r="BT122" s="1028"/>
      <c r="BU122" s="1028"/>
      <c r="BV122" s="1028">
        <v>28262741</v>
      </c>
      <c r="BW122" s="1028"/>
      <c r="BX122" s="1028"/>
      <c r="BY122" s="1028"/>
      <c r="BZ122" s="1028"/>
      <c r="CA122" s="1028">
        <v>29866501</v>
      </c>
      <c r="CB122" s="1028"/>
      <c r="CC122" s="1028"/>
      <c r="CD122" s="1028"/>
      <c r="CE122" s="1028"/>
      <c r="CF122" s="1048">
        <v>195</v>
      </c>
      <c r="CG122" s="1049"/>
      <c r="CH122" s="1049"/>
      <c r="CI122" s="1049"/>
      <c r="CJ122" s="1049"/>
      <c r="CK122" s="1040"/>
      <c r="CL122" s="1041"/>
      <c r="CM122" s="1041"/>
      <c r="CN122" s="1041"/>
      <c r="CO122" s="1042"/>
      <c r="CP122" s="1050" t="s">
        <v>384</v>
      </c>
      <c r="CQ122" s="1051"/>
      <c r="CR122" s="1051"/>
      <c r="CS122" s="1051"/>
      <c r="CT122" s="1051"/>
      <c r="CU122" s="1051"/>
      <c r="CV122" s="1051"/>
      <c r="CW122" s="1051"/>
      <c r="CX122" s="1051"/>
      <c r="CY122" s="1051"/>
      <c r="CZ122" s="1051"/>
      <c r="DA122" s="1051"/>
      <c r="DB122" s="1051"/>
      <c r="DC122" s="1051"/>
      <c r="DD122" s="1051"/>
      <c r="DE122" s="1051"/>
      <c r="DF122" s="1052"/>
      <c r="DG122" s="949">
        <v>410323</v>
      </c>
      <c r="DH122" s="950"/>
      <c r="DI122" s="950"/>
      <c r="DJ122" s="950"/>
      <c r="DK122" s="950"/>
      <c r="DL122" s="950">
        <v>368770</v>
      </c>
      <c r="DM122" s="950"/>
      <c r="DN122" s="950"/>
      <c r="DO122" s="950"/>
      <c r="DP122" s="950"/>
      <c r="DQ122" s="950">
        <v>375880</v>
      </c>
      <c r="DR122" s="950"/>
      <c r="DS122" s="950"/>
      <c r="DT122" s="950"/>
      <c r="DU122" s="950"/>
      <c r="DV122" s="951">
        <v>2.5</v>
      </c>
      <c r="DW122" s="951"/>
      <c r="DX122" s="951"/>
      <c r="DY122" s="951"/>
      <c r="DZ122" s="952"/>
    </row>
    <row r="123" spans="1:130" s="199" customFormat="1" ht="26.25" customHeight="1" x14ac:dyDescent="0.15">
      <c r="A123" s="1089"/>
      <c r="B123" s="976"/>
      <c r="C123" s="946" t="s">
        <v>430</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444</v>
      </c>
      <c r="BP123" s="1036"/>
      <c r="BQ123" s="1095">
        <v>41343440</v>
      </c>
      <c r="BR123" s="1096"/>
      <c r="BS123" s="1096"/>
      <c r="BT123" s="1096"/>
      <c r="BU123" s="1096"/>
      <c r="BV123" s="1096">
        <v>43656377</v>
      </c>
      <c r="BW123" s="1096"/>
      <c r="BX123" s="1096"/>
      <c r="BY123" s="1096"/>
      <c r="BZ123" s="1096"/>
      <c r="CA123" s="1096">
        <v>40674915</v>
      </c>
      <c r="CB123" s="1096"/>
      <c r="CC123" s="1096"/>
      <c r="CD123" s="1096"/>
      <c r="CE123" s="1096"/>
      <c r="CF123" s="1029"/>
      <c r="CG123" s="1030"/>
      <c r="CH123" s="1030"/>
      <c r="CI123" s="1030"/>
      <c r="CJ123" s="1031"/>
      <c r="CK123" s="1040"/>
      <c r="CL123" s="1041"/>
      <c r="CM123" s="1041"/>
      <c r="CN123" s="1041"/>
      <c r="CO123" s="1042"/>
      <c r="CP123" s="1050" t="s">
        <v>388</v>
      </c>
      <c r="CQ123" s="1051"/>
      <c r="CR123" s="1051"/>
      <c r="CS123" s="1051"/>
      <c r="CT123" s="1051"/>
      <c r="CU123" s="1051"/>
      <c r="CV123" s="1051"/>
      <c r="CW123" s="1051"/>
      <c r="CX123" s="1051"/>
      <c r="CY123" s="1051"/>
      <c r="CZ123" s="1051"/>
      <c r="DA123" s="1051"/>
      <c r="DB123" s="1051"/>
      <c r="DC123" s="1051"/>
      <c r="DD123" s="1051"/>
      <c r="DE123" s="1051"/>
      <c r="DF123" s="1052"/>
      <c r="DG123" s="988">
        <v>29564</v>
      </c>
      <c r="DH123" s="989"/>
      <c r="DI123" s="989"/>
      <c r="DJ123" s="989"/>
      <c r="DK123" s="990"/>
      <c r="DL123" s="991">
        <v>33237</v>
      </c>
      <c r="DM123" s="989"/>
      <c r="DN123" s="989"/>
      <c r="DO123" s="989"/>
      <c r="DP123" s="990"/>
      <c r="DQ123" s="991">
        <v>45929</v>
      </c>
      <c r="DR123" s="989"/>
      <c r="DS123" s="989"/>
      <c r="DT123" s="989"/>
      <c r="DU123" s="990"/>
      <c r="DV123" s="992">
        <v>0.3</v>
      </c>
      <c r="DW123" s="993"/>
      <c r="DX123" s="993"/>
      <c r="DY123" s="993"/>
      <c r="DZ123" s="994"/>
    </row>
    <row r="124" spans="1:130" s="199" customFormat="1" ht="26.25" customHeight="1" thickBot="1" x14ac:dyDescent="0.2">
      <c r="A124" s="1089"/>
      <c r="B124" s="976"/>
      <c r="C124" s="946" t="s">
        <v>433</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445</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33.4</v>
      </c>
      <c r="BR124" s="1058"/>
      <c r="BS124" s="1058"/>
      <c r="BT124" s="1058"/>
      <c r="BU124" s="1058"/>
      <c r="BV124" s="1058">
        <v>8.9</v>
      </c>
      <c r="BW124" s="1058"/>
      <c r="BX124" s="1058"/>
      <c r="BY124" s="1058"/>
      <c r="BZ124" s="1058"/>
      <c r="CA124" s="1058">
        <v>15.6</v>
      </c>
      <c r="CB124" s="1058"/>
      <c r="CC124" s="1058"/>
      <c r="CD124" s="1058"/>
      <c r="CE124" s="1058"/>
      <c r="CF124" s="1059"/>
      <c r="CG124" s="1060"/>
      <c r="CH124" s="1060"/>
      <c r="CI124" s="1060"/>
      <c r="CJ124" s="1061"/>
      <c r="CK124" s="1043"/>
      <c r="CL124" s="1043"/>
      <c r="CM124" s="1043"/>
      <c r="CN124" s="1043"/>
      <c r="CO124" s="1044"/>
      <c r="CP124" s="1050" t="s">
        <v>446</v>
      </c>
      <c r="CQ124" s="1051"/>
      <c r="CR124" s="1051"/>
      <c r="CS124" s="1051"/>
      <c r="CT124" s="1051"/>
      <c r="CU124" s="1051"/>
      <c r="CV124" s="1051"/>
      <c r="CW124" s="1051"/>
      <c r="CX124" s="1051"/>
      <c r="CY124" s="1051"/>
      <c r="CZ124" s="1051"/>
      <c r="DA124" s="1051"/>
      <c r="DB124" s="1051"/>
      <c r="DC124" s="1051"/>
      <c r="DD124" s="1051"/>
      <c r="DE124" s="1051"/>
      <c r="DF124" s="1052"/>
      <c r="DG124" s="1035">
        <v>454107</v>
      </c>
      <c r="DH124" s="1014"/>
      <c r="DI124" s="1014"/>
      <c r="DJ124" s="1014"/>
      <c r="DK124" s="1015"/>
      <c r="DL124" s="1013">
        <v>5565811</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x14ac:dyDescent="0.15">
      <c r="A125" s="1089"/>
      <c r="B125" s="976"/>
      <c r="C125" s="946" t="s">
        <v>435</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447</v>
      </c>
      <c r="CL125" s="1038"/>
      <c r="CM125" s="1038"/>
      <c r="CN125" s="1038"/>
      <c r="CO125" s="1039"/>
      <c r="CP125" s="970" t="s">
        <v>448</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x14ac:dyDescent="0.2">
      <c r="A126" s="1089"/>
      <c r="B126" s="976"/>
      <c r="C126" s="946" t="s">
        <v>437</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16100</v>
      </c>
      <c r="AB126" s="989"/>
      <c r="AC126" s="989"/>
      <c r="AD126" s="989"/>
      <c r="AE126" s="990"/>
      <c r="AF126" s="991">
        <v>13102</v>
      </c>
      <c r="AG126" s="989"/>
      <c r="AH126" s="989"/>
      <c r="AI126" s="989"/>
      <c r="AJ126" s="990"/>
      <c r="AK126" s="991">
        <v>10922</v>
      </c>
      <c r="AL126" s="989"/>
      <c r="AM126" s="989"/>
      <c r="AN126" s="989"/>
      <c r="AO126" s="990"/>
      <c r="AP126" s="992">
        <v>0.1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449</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x14ac:dyDescent="0.15">
      <c r="A127" s="1090"/>
      <c r="B127" s="978"/>
      <c r="C127" s="1032" t="s">
        <v>450</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2050</v>
      </c>
      <c r="AB127" s="989"/>
      <c r="AC127" s="989"/>
      <c r="AD127" s="989"/>
      <c r="AE127" s="990"/>
      <c r="AF127" s="991">
        <v>1097</v>
      </c>
      <c r="AG127" s="989"/>
      <c r="AH127" s="989"/>
      <c r="AI127" s="989"/>
      <c r="AJ127" s="990"/>
      <c r="AK127" s="991">
        <v>1202</v>
      </c>
      <c r="AL127" s="989"/>
      <c r="AM127" s="989"/>
      <c r="AN127" s="989"/>
      <c r="AO127" s="990"/>
      <c r="AP127" s="992">
        <v>0</v>
      </c>
      <c r="AQ127" s="993"/>
      <c r="AR127" s="993"/>
      <c r="AS127" s="993"/>
      <c r="AT127" s="994"/>
      <c r="AU127" s="235"/>
      <c r="AV127" s="235"/>
      <c r="AW127" s="235"/>
      <c r="AX127" s="1062" t="s">
        <v>451</v>
      </c>
      <c r="AY127" s="1063"/>
      <c r="AZ127" s="1063"/>
      <c r="BA127" s="1063"/>
      <c r="BB127" s="1063"/>
      <c r="BC127" s="1063"/>
      <c r="BD127" s="1063"/>
      <c r="BE127" s="1064"/>
      <c r="BF127" s="1065" t="s">
        <v>452</v>
      </c>
      <c r="BG127" s="1063"/>
      <c r="BH127" s="1063"/>
      <c r="BI127" s="1063"/>
      <c r="BJ127" s="1063"/>
      <c r="BK127" s="1063"/>
      <c r="BL127" s="1064"/>
      <c r="BM127" s="1065" t="s">
        <v>453</v>
      </c>
      <c r="BN127" s="1063"/>
      <c r="BO127" s="1063"/>
      <c r="BP127" s="1063"/>
      <c r="BQ127" s="1063"/>
      <c r="BR127" s="1063"/>
      <c r="BS127" s="1064"/>
      <c r="BT127" s="1065" t="s">
        <v>454</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455</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x14ac:dyDescent="0.2">
      <c r="A128" s="1073" t="s">
        <v>456</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457</v>
      </c>
      <c r="X128" s="1075"/>
      <c r="Y128" s="1075"/>
      <c r="Z128" s="1076"/>
      <c r="AA128" s="1077">
        <v>170049</v>
      </c>
      <c r="AB128" s="1078"/>
      <c r="AC128" s="1078"/>
      <c r="AD128" s="1078"/>
      <c r="AE128" s="1079"/>
      <c r="AF128" s="1080">
        <v>164290</v>
      </c>
      <c r="AG128" s="1078"/>
      <c r="AH128" s="1078"/>
      <c r="AI128" s="1078"/>
      <c r="AJ128" s="1079"/>
      <c r="AK128" s="1080">
        <v>177766</v>
      </c>
      <c r="AL128" s="1078"/>
      <c r="AM128" s="1078"/>
      <c r="AN128" s="1078"/>
      <c r="AO128" s="1079"/>
      <c r="AP128" s="1081"/>
      <c r="AQ128" s="1082"/>
      <c r="AR128" s="1082"/>
      <c r="AS128" s="1082"/>
      <c r="AT128" s="1083"/>
      <c r="AU128" s="235"/>
      <c r="AV128" s="235"/>
      <c r="AW128" s="235"/>
      <c r="AX128" s="918" t="s">
        <v>458</v>
      </c>
      <c r="AY128" s="919"/>
      <c r="AZ128" s="919"/>
      <c r="BA128" s="919"/>
      <c r="BB128" s="919"/>
      <c r="BC128" s="919"/>
      <c r="BD128" s="919"/>
      <c r="BE128" s="920"/>
      <c r="BF128" s="1084" t="s">
        <v>112</v>
      </c>
      <c r="BG128" s="1085"/>
      <c r="BH128" s="1085"/>
      <c r="BI128" s="1085"/>
      <c r="BJ128" s="1085"/>
      <c r="BK128" s="1085"/>
      <c r="BL128" s="1086"/>
      <c r="BM128" s="1084">
        <v>12.59</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459</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x14ac:dyDescent="0.15">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460</v>
      </c>
      <c r="X129" s="1104"/>
      <c r="Y129" s="1104"/>
      <c r="Z129" s="1105"/>
      <c r="AA129" s="988">
        <v>18145107</v>
      </c>
      <c r="AB129" s="989"/>
      <c r="AC129" s="989"/>
      <c r="AD129" s="989"/>
      <c r="AE129" s="990"/>
      <c r="AF129" s="991">
        <v>18350685</v>
      </c>
      <c r="AG129" s="989"/>
      <c r="AH129" s="989"/>
      <c r="AI129" s="989"/>
      <c r="AJ129" s="990"/>
      <c r="AK129" s="991">
        <v>18092478</v>
      </c>
      <c r="AL129" s="989"/>
      <c r="AM129" s="989"/>
      <c r="AN129" s="989"/>
      <c r="AO129" s="990"/>
      <c r="AP129" s="1106"/>
      <c r="AQ129" s="1107"/>
      <c r="AR129" s="1107"/>
      <c r="AS129" s="1107"/>
      <c r="AT129" s="1108"/>
      <c r="AU129" s="237"/>
      <c r="AV129" s="237"/>
      <c r="AW129" s="237"/>
      <c r="AX129" s="1097" t="s">
        <v>461</v>
      </c>
      <c r="AY129" s="980"/>
      <c r="AZ129" s="980"/>
      <c r="BA129" s="980"/>
      <c r="BB129" s="980"/>
      <c r="BC129" s="980"/>
      <c r="BD129" s="980"/>
      <c r="BE129" s="981"/>
      <c r="BF129" s="1098" t="s">
        <v>112</v>
      </c>
      <c r="BG129" s="1099"/>
      <c r="BH129" s="1099"/>
      <c r="BI129" s="1099"/>
      <c r="BJ129" s="1099"/>
      <c r="BK129" s="1099"/>
      <c r="BL129" s="1100"/>
      <c r="BM129" s="1098">
        <v>17.59</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462</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463</v>
      </c>
      <c r="X130" s="1104"/>
      <c r="Y130" s="1104"/>
      <c r="Z130" s="1105"/>
      <c r="AA130" s="988">
        <v>2811856</v>
      </c>
      <c r="AB130" s="989"/>
      <c r="AC130" s="989"/>
      <c r="AD130" s="989"/>
      <c r="AE130" s="990"/>
      <c r="AF130" s="991">
        <v>2788898</v>
      </c>
      <c r="AG130" s="989"/>
      <c r="AH130" s="989"/>
      <c r="AI130" s="989"/>
      <c r="AJ130" s="990"/>
      <c r="AK130" s="991">
        <v>2777301</v>
      </c>
      <c r="AL130" s="989"/>
      <c r="AM130" s="989"/>
      <c r="AN130" s="989"/>
      <c r="AO130" s="990"/>
      <c r="AP130" s="1106"/>
      <c r="AQ130" s="1107"/>
      <c r="AR130" s="1107"/>
      <c r="AS130" s="1107"/>
      <c r="AT130" s="1108"/>
      <c r="AU130" s="237"/>
      <c r="AV130" s="237"/>
      <c r="AW130" s="237"/>
      <c r="AX130" s="1097" t="s">
        <v>464</v>
      </c>
      <c r="AY130" s="980"/>
      <c r="AZ130" s="980"/>
      <c r="BA130" s="980"/>
      <c r="BB130" s="980"/>
      <c r="BC130" s="980"/>
      <c r="BD130" s="980"/>
      <c r="BE130" s="981"/>
      <c r="BF130" s="1134">
        <v>8.6</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465</v>
      </c>
      <c r="X131" s="1142"/>
      <c r="Y131" s="1142"/>
      <c r="Z131" s="1143"/>
      <c r="AA131" s="1035">
        <v>15333251</v>
      </c>
      <c r="AB131" s="1014"/>
      <c r="AC131" s="1014"/>
      <c r="AD131" s="1014"/>
      <c r="AE131" s="1015"/>
      <c r="AF131" s="1013">
        <v>15561787</v>
      </c>
      <c r="AG131" s="1014"/>
      <c r="AH131" s="1014"/>
      <c r="AI131" s="1014"/>
      <c r="AJ131" s="1015"/>
      <c r="AK131" s="1013">
        <v>15315177</v>
      </c>
      <c r="AL131" s="1014"/>
      <c r="AM131" s="1014"/>
      <c r="AN131" s="1014"/>
      <c r="AO131" s="1015"/>
      <c r="AP131" s="1144"/>
      <c r="AQ131" s="1145"/>
      <c r="AR131" s="1145"/>
      <c r="AS131" s="1145"/>
      <c r="AT131" s="1146"/>
      <c r="AU131" s="237"/>
      <c r="AV131" s="237"/>
      <c r="AW131" s="237"/>
      <c r="AX131" s="1116" t="s">
        <v>466</v>
      </c>
      <c r="AY131" s="1067"/>
      <c r="AZ131" s="1067"/>
      <c r="BA131" s="1067"/>
      <c r="BB131" s="1067"/>
      <c r="BC131" s="1067"/>
      <c r="BD131" s="1067"/>
      <c r="BE131" s="1068"/>
      <c r="BF131" s="1117">
        <v>15.6</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467</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468</v>
      </c>
      <c r="W132" s="1127"/>
      <c r="X132" s="1127"/>
      <c r="Y132" s="1127"/>
      <c r="Z132" s="1128"/>
      <c r="AA132" s="1129">
        <v>9.5241837490000005</v>
      </c>
      <c r="AB132" s="1130"/>
      <c r="AC132" s="1130"/>
      <c r="AD132" s="1130"/>
      <c r="AE132" s="1131"/>
      <c r="AF132" s="1132">
        <v>8.0769579999999994</v>
      </c>
      <c r="AG132" s="1130"/>
      <c r="AH132" s="1130"/>
      <c r="AI132" s="1130"/>
      <c r="AJ132" s="1131"/>
      <c r="AK132" s="1132">
        <v>8.2530681819999998</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469</v>
      </c>
      <c r="W133" s="1110"/>
      <c r="X133" s="1110"/>
      <c r="Y133" s="1110"/>
      <c r="Z133" s="1111"/>
      <c r="AA133" s="1112">
        <v>10</v>
      </c>
      <c r="AB133" s="1113"/>
      <c r="AC133" s="1113"/>
      <c r="AD133" s="1113"/>
      <c r="AE133" s="1114"/>
      <c r="AF133" s="1112">
        <v>9.5</v>
      </c>
      <c r="AG133" s="1113"/>
      <c r="AH133" s="1113"/>
      <c r="AI133" s="1113"/>
      <c r="AJ133" s="1114"/>
      <c r="AK133" s="1112">
        <v>8.6</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470</v>
      </c>
      <c r="B5" s="248"/>
      <c r="C5" s="248"/>
      <c r="D5" s="248"/>
      <c r="E5" s="248"/>
      <c r="F5" s="248"/>
      <c r="G5" s="248"/>
      <c r="H5" s="248"/>
      <c r="I5" s="248"/>
      <c r="J5" s="248"/>
      <c r="K5" s="248"/>
      <c r="L5" s="248"/>
      <c r="M5" s="248"/>
      <c r="N5" s="248"/>
      <c r="O5" s="249"/>
    </row>
    <row r="6" spans="1:16" x14ac:dyDescent="0.15">
      <c r="A6" s="250"/>
      <c r="B6" s="246"/>
      <c r="C6" s="246"/>
      <c r="D6" s="246"/>
      <c r="E6" s="246"/>
      <c r="F6" s="246"/>
      <c r="G6" s="251" t="s">
        <v>471</v>
      </c>
      <c r="H6" s="251"/>
      <c r="I6" s="251"/>
      <c r="J6" s="251"/>
      <c r="K6" s="246"/>
      <c r="L6" s="246"/>
      <c r="M6" s="246"/>
      <c r="N6" s="246"/>
    </row>
    <row r="7" spans="1:16" x14ac:dyDescent="0.15">
      <c r="A7" s="250"/>
      <c r="B7" s="246"/>
      <c r="C7" s="246"/>
      <c r="D7" s="246"/>
      <c r="E7" s="246"/>
      <c r="F7" s="246"/>
      <c r="G7" s="253"/>
      <c r="H7" s="254"/>
      <c r="I7" s="254"/>
      <c r="J7" s="255"/>
      <c r="K7" s="1150" t="s">
        <v>472</v>
      </c>
      <c r="L7" s="256"/>
      <c r="M7" s="257" t="s">
        <v>473</v>
      </c>
      <c r="N7" s="258"/>
    </row>
    <row r="8" spans="1:16" x14ac:dyDescent="0.15">
      <c r="A8" s="250"/>
      <c r="B8" s="246"/>
      <c r="C8" s="246"/>
      <c r="D8" s="246"/>
      <c r="E8" s="246"/>
      <c r="F8" s="246"/>
      <c r="G8" s="259"/>
      <c r="H8" s="260"/>
      <c r="I8" s="260"/>
      <c r="J8" s="261"/>
      <c r="K8" s="1151"/>
      <c r="L8" s="262" t="s">
        <v>474</v>
      </c>
      <c r="M8" s="263" t="s">
        <v>475</v>
      </c>
      <c r="N8" s="264" t="s">
        <v>476</v>
      </c>
    </row>
    <row r="9" spans="1:16" x14ac:dyDescent="0.15">
      <c r="A9" s="250"/>
      <c r="B9" s="246"/>
      <c r="C9" s="246"/>
      <c r="D9" s="246"/>
      <c r="E9" s="246"/>
      <c r="F9" s="246"/>
      <c r="G9" s="1152" t="s">
        <v>477</v>
      </c>
      <c r="H9" s="1153"/>
      <c r="I9" s="1153"/>
      <c r="J9" s="1154"/>
      <c r="K9" s="265">
        <v>4349689</v>
      </c>
      <c r="L9" s="266">
        <v>64340</v>
      </c>
      <c r="M9" s="267">
        <v>72433</v>
      </c>
      <c r="N9" s="268">
        <v>-11.2</v>
      </c>
    </row>
    <row r="10" spans="1:16" x14ac:dyDescent="0.15">
      <c r="A10" s="250"/>
      <c r="B10" s="246"/>
      <c r="C10" s="246"/>
      <c r="D10" s="246"/>
      <c r="E10" s="246"/>
      <c r="F10" s="246"/>
      <c r="G10" s="1152" t="s">
        <v>478</v>
      </c>
      <c r="H10" s="1153"/>
      <c r="I10" s="1153"/>
      <c r="J10" s="1154"/>
      <c r="K10" s="269">
        <v>20013</v>
      </c>
      <c r="L10" s="270">
        <v>296</v>
      </c>
      <c r="M10" s="271">
        <v>5807</v>
      </c>
      <c r="N10" s="272">
        <v>-94.9</v>
      </c>
    </row>
    <row r="11" spans="1:16" ht="13.5" customHeight="1" x14ac:dyDescent="0.15">
      <c r="A11" s="250"/>
      <c r="B11" s="246"/>
      <c r="C11" s="246"/>
      <c r="D11" s="246"/>
      <c r="E11" s="246"/>
      <c r="F11" s="246"/>
      <c r="G11" s="1152" t="s">
        <v>479</v>
      </c>
      <c r="H11" s="1153"/>
      <c r="I11" s="1153"/>
      <c r="J11" s="1154"/>
      <c r="K11" s="269">
        <v>789842</v>
      </c>
      <c r="L11" s="270">
        <v>11683</v>
      </c>
      <c r="M11" s="271">
        <v>5465</v>
      </c>
      <c r="N11" s="272">
        <v>113.8</v>
      </c>
    </row>
    <row r="12" spans="1:16" ht="13.5" customHeight="1" x14ac:dyDescent="0.15">
      <c r="A12" s="250"/>
      <c r="B12" s="246"/>
      <c r="C12" s="246"/>
      <c r="D12" s="246"/>
      <c r="E12" s="246"/>
      <c r="F12" s="246"/>
      <c r="G12" s="1152" t="s">
        <v>480</v>
      </c>
      <c r="H12" s="1153"/>
      <c r="I12" s="1153"/>
      <c r="J12" s="1154"/>
      <c r="K12" s="269">
        <v>97106</v>
      </c>
      <c r="L12" s="270">
        <v>1436</v>
      </c>
      <c r="M12" s="271">
        <v>1191</v>
      </c>
      <c r="N12" s="272">
        <v>20.6</v>
      </c>
    </row>
    <row r="13" spans="1:16" ht="13.5" customHeight="1" x14ac:dyDescent="0.15">
      <c r="A13" s="250"/>
      <c r="B13" s="246"/>
      <c r="C13" s="246"/>
      <c r="D13" s="246"/>
      <c r="E13" s="246"/>
      <c r="F13" s="246"/>
      <c r="G13" s="1152" t="s">
        <v>481</v>
      </c>
      <c r="H13" s="1153"/>
      <c r="I13" s="1153"/>
      <c r="J13" s="1154"/>
      <c r="K13" s="269" t="s">
        <v>482</v>
      </c>
      <c r="L13" s="270" t="s">
        <v>482</v>
      </c>
      <c r="M13" s="271">
        <v>3</v>
      </c>
      <c r="N13" s="272" t="s">
        <v>482</v>
      </c>
    </row>
    <row r="14" spans="1:16" ht="13.5" customHeight="1" x14ac:dyDescent="0.15">
      <c r="A14" s="250"/>
      <c r="B14" s="246"/>
      <c r="C14" s="246"/>
      <c r="D14" s="246"/>
      <c r="E14" s="246"/>
      <c r="F14" s="246"/>
      <c r="G14" s="1152" t="s">
        <v>483</v>
      </c>
      <c r="H14" s="1153"/>
      <c r="I14" s="1153"/>
      <c r="J14" s="1154"/>
      <c r="K14" s="269">
        <v>175580</v>
      </c>
      <c r="L14" s="270">
        <v>2597</v>
      </c>
      <c r="M14" s="271">
        <v>3078</v>
      </c>
      <c r="N14" s="272">
        <v>-15.6</v>
      </c>
    </row>
    <row r="15" spans="1:16" ht="13.5" customHeight="1" x14ac:dyDescent="0.15">
      <c r="A15" s="250"/>
      <c r="B15" s="246"/>
      <c r="C15" s="246"/>
      <c r="D15" s="246"/>
      <c r="E15" s="246"/>
      <c r="F15" s="246"/>
      <c r="G15" s="1152" t="s">
        <v>484</v>
      </c>
      <c r="H15" s="1153"/>
      <c r="I15" s="1153"/>
      <c r="J15" s="1154"/>
      <c r="K15" s="269">
        <v>210410</v>
      </c>
      <c r="L15" s="270">
        <v>3112</v>
      </c>
      <c r="M15" s="271">
        <v>1624</v>
      </c>
      <c r="N15" s="272">
        <v>91.6</v>
      </c>
    </row>
    <row r="16" spans="1:16" x14ac:dyDescent="0.15">
      <c r="A16" s="250"/>
      <c r="B16" s="246"/>
      <c r="C16" s="246"/>
      <c r="D16" s="246"/>
      <c r="E16" s="246"/>
      <c r="F16" s="246"/>
      <c r="G16" s="1155" t="s">
        <v>485</v>
      </c>
      <c r="H16" s="1156"/>
      <c r="I16" s="1156"/>
      <c r="J16" s="1157"/>
      <c r="K16" s="270">
        <v>-606131</v>
      </c>
      <c r="L16" s="270">
        <v>-8966</v>
      </c>
      <c r="M16" s="271">
        <v>-7680</v>
      </c>
      <c r="N16" s="272">
        <v>16.7</v>
      </c>
    </row>
    <row r="17" spans="1:16" x14ac:dyDescent="0.15">
      <c r="A17" s="250"/>
      <c r="B17" s="246"/>
      <c r="C17" s="246"/>
      <c r="D17" s="246"/>
      <c r="E17" s="246"/>
      <c r="F17" s="246"/>
      <c r="G17" s="1155" t="s">
        <v>171</v>
      </c>
      <c r="H17" s="1156"/>
      <c r="I17" s="1156"/>
      <c r="J17" s="1157"/>
      <c r="K17" s="270">
        <v>5036509</v>
      </c>
      <c r="L17" s="270">
        <v>74499</v>
      </c>
      <c r="M17" s="271">
        <v>81920</v>
      </c>
      <c r="N17" s="272">
        <v>-9.1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486</v>
      </c>
      <c r="H19" s="246"/>
      <c r="I19" s="246"/>
      <c r="J19" s="246"/>
      <c r="K19" s="246"/>
      <c r="L19" s="246"/>
      <c r="M19" s="246"/>
      <c r="N19" s="246"/>
    </row>
    <row r="20" spans="1:16" x14ac:dyDescent="0.15">
      <c r="A20" s="250"/>
      <c r="B20" s="246"/>
      <c r="C20" s="246"/>
      <c r="D20" s="246"/>
      <c r="E20" s="246"/>
      <c r="F20" s="246"/>
      <c r="G20" s="274"/>
      <c r="H20" s="275"/>
      <c r="I20" s="275"/>
      <c r="J20" s="276"/>
      <c r="K20" s="277" t="s">
        <v>487</v>
      </c>
      <c r="L20" s="278" t="s">
        <v>488</v>
      </c>
      <c r="M20" s="279" t="s">
        <v>489</v>
      </c>
      <c r="N20" s="280"/>
    </row>
    <row r="21" spans="1:16" s="286" customFormat="1" x14ac:dyDescent="0.15">
      <c r="A21" s="281"/>
      <c r="B21" s="251"/>
      <c r="C21" s="251"/>
      <c r="D21" s="251"/>
      <c r="E21" s="251"/>
      <c r="F21" s="251"/>
      <c r="G21" s="1147" t="s">
        <v>490</v>
      </c>
      <c r="H21" s="1148"/>
      <c r="I21" s="1148"/>
      <c r="J21" s="1149"/>
      <c r="K21" s="282">
        <v>6.77</v>
      </c>
      <c r="L21" s="283">
        <v>8.2100000000000009</v>
      </c>
      <c r="M21" s="284">
        <v>-1.44</v>
      </c>
      <c r="N21" s="251"/>
      <c r="O21" s="285"/>
      <c r="P21" s="281"/>
    </row>
    <row r="22" spans="1:16" s="286" customFormat="1" x14ac:dyDescent="0.15">
      <c r="A22" s="281"/>
      <c r="B22" s="251"/>
      <c r="C22" s="251"/>
      <c r="D22" s="251"/>
      <c r="E22" s="251"/>
      <c r="F22" s="251"/>
      <c r="G22" s="1147" t="s">
        <v>491</v>
      </c>
      <c r="H22" s="1148"/>
      <c r="I22" s="1148"/>
      <c r="J22" s="1149"/>
      <c r="K22" s="287">
        <v>98.8</v>
      </c>
      <c r="L22" s="288">
        <v>98.1</v>
      </c>
      <c r="M22" s="289">
        <v>0.7</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492</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493</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494</v>
      </c>
      <c r="H29" s="251"/>
      <c r="I29" s="251"/>
      <c r="J29" s="251"/>
      <c r="K29" s="246"/>
      <c r="L29" s="246"/>
      <c r="M29" s="246"/>
      <c r="N29" s="246"/>
      <c r="O29" s="295"/>
    </row>
    <row r="30" spans="1:16" x14ac:dyDescent="0.15">
      <c r="A30" s="250"/>
      <c r="B30" s="246"/>
      <c r="C30" s="246"/>
      <c r="D30" s="246"/>
      <c r="E30" s="246"/>
      <c r="F30" s="246"/>
      <c r="G30" s="253"/>
      <c r="H30" s="254"/>
      <c r="I30" s="254"/>
      <c r="J30" s="255"/>
      <c r="K30" s="1150" t="s">
        <v>472</v>
      </c>
      <c r="L30" s="256"/>
      <c r="M30" s="257" t="s">
        <v>473</v>
      </c>
      <c r="N30" s="258"/>
    </row>
    <row r="31" spans="1:16" x14ac:dyDescent="0.15">
      <c r="A31" s="250"/>
      <c r="B31" s="246"/>
      <c r="C31" s="246"/>
      <c r="D31" s="246"/>
      <c r="E31" s="246"/>
      <c r="F31" s="246"/>
      <c r="G31" s="259"/>
      <c r="H31" s="260"/>
      <c r="I31" s="260"/>
      <c r="J31" s="261"/>
      <c r="K31" s="1151"/>
      <c r="L31" s="262" t="s">
        <v>474</v>
      </c>
      <c r="M31" s="263" t="s">
        <v>475</v>
      </c>
      <c r="N31" s="264" t="s">
        <v>476</v>
      </c>
    </row>
    <row r="32" spans="1:16" ht="27" customHeight="1" x14ac:dyDescent="0.15">
      <c r="A32" s="250"/>
      <c r="B32" s="246"/>
      <c r="C32" s="246"/>
      <c r="D32" s="246"/>
      <c r="E32" s="246"/>
      <c r="F32" s="246"/>
      <c r="G32" s="1163" t="s">
        <v>495</v>
      </c>
      <c r="H32" s="1164"/>
      <c r="I32" s="1164"/>
      <c r="J32" s="1165"/>
      <c r="K32" s="296">
        <v>3308390</v>
      </c>
      <c r="L32" s="296">
        <v>48937</v>
      </c>
      <c r="M32" s="297">
        <v>53781</v>
      </c>
      <c r="N32" s="298">
        <v>-9</v>
      </c>
    </row>
    <row r="33" spans="1:16" ht="13.5" customHeight="1" x14ac:dyDescent="0.15">
      <c r="A33" s="250"/>
      <c r="B33" s="246"/>
      <c r="C33" s="246"/>
      <c r="D33" s="246"/>
      <c r="E33" s="246"/>
      <c r="F33" s="246"/>
      <c r="G33" s="1163" t="s">
        <v>496</v>
      </c>
      <c r="H33" s="1164"/>
      <c r="I33" s="1164"/>
      <c r="J33" s="1165"/>
      <c r="K33" s="296" t="s">
        <v>482</v>
      </c>
      <c r="L33" s="296" t="s">
        <v>482</v>
      </c>
      <c r="M33" s="297" t="s">
        <v>482</v>
      </c>
      <c r="N33" s="298" t="s">
        <v>482</v>
      </c>
    </row>
    <row r="34" spans="1:16" ht="27" customHeight="1" x14ac:dyDescent="0.15">
      <c r="A34" s="250"/>
      <c r="B34" s="246"/>
      <c r="C34" s="246"/>
      <c r="D34" s="246"/>
      <c r="E34" s="246"/>
      <c r="F34" s="246"/>
      <c r="G34" s="1163" t="s">
        <v>497</v>
      </c>
      <c r="H34" s="1164"/>
      <c r="I34" s="1164"/>
      <c r="J34" s="1165"/>
      <c r="K34" s="296" t="s">
        <v>482</v>
      </c>
      <c r="L34" s="296" t="s">
        <v>482</v>
      </c>
      <c r="M34" s="297">
        <v>41</v>
      </c>
      <c r="N34" s="298" t="s">
        <v>482</v>
      </c>
    </row>
    <row r="35" spans="1:16" ht="27" customHeight="1" x14ac:dyDescent="0.15">
      <c r="A35" s="250"/>
      <c r="B35" s="246"/>
      <c r="C35" s="246"/>
      <c r="D35" s="246"/>
      <c r="E35" s="246"/>
      <c r="F35" s="246"/>
      <c r="G35" s="1163" t="s">
        <v>498</v>
      </c>
      <c r="H35" s="1164"/>
      <c r="I35" s="1164"/>
      <c r="J35" s="1165"/>
      <c r="K35" s="296">
        <v>658029</v>
      </c>
      <c r="L35" s="296">
        <v>9733</v>
      </c>
      <c r="M35" s="297">
        <v>14373</v>
      </c>
      <c r="N35" s="298">
        <v>-32.299999999999997</v>
      </c>
    </row>
    <row r="36" spans="1:16" ht="27" customHeight="1" x14ac:dyDescent="0.15">
      <c r="A36" s="250"/>
      <c r="B36" s="246"/>
      <c r="C36" s="246"/>
      <c r="D36" s="246"/>
      <c r="E36" s="246"/>
      <c r="F36" s="246"/>
      <c r="G36" s="1163" t="s">
        <v>499</v>
      </c>
      <c r="H36" s="1164"/>
      <c r="I36" s="1164"/>
      <c r="J36" s="1165"/>
      <c r="K36" s="296">
        <v>240309</v>
      </c>
      <c r="L36" s="296">
        <v>3555</v>
      </c>
      <c r="M36" s="297">
        <v>1414</v>
      </c>
      <c r="N36" s="298">
        <v>151.4</v>
      </c>
    </row>
    <row r="37" spans="1:16" ht="13.5" customHeight="1" x14ac:dyDescent="0.15">
      <c r="A37" s="250"/>
      <c r="B37" s="246"/>
      <c r="C37" s="246"/>
      <c r="D37" s="246"/>
      <c r="E37" s="246"/>
      <c r="F37" s="246"/>
      <c r="G37" s="1163" t="s">
        <v>500</v>
      </c>
      <c r="H37" s="1164"/>
      <c r="I37" s="1164"/>
      <c r="J37" s="1165"/>
      <c r="K37" s="296">
        <v>12124</v>
      </c>
      <c r="L37" s="296">
        <v>179</v>
      </c>
      <c r="M37" s="297">
        <v>886</v>
      </c>
      <c r="N37" s="298">
        <v>-79.8</v>
      </c>
    </row>
    <row r="38" spans="1:16" ht="27" customHeight="1" x14ac:dyDescent="0.15">
      <c r="A38" s="250"/>
      <c r="B38" s="246"/>
      <c r="C38" s="246"/>
      <c r="D38" s="246"/>
      <c r="E38" s="246"/>
      <c r="F38" s="246"/>
      <c r="G38" s="1166" t="s">
        <v>501</v>
      </c>
      <c r="H38" s="1167"/>
      <c r="I38" s="1167"/>
      <c r="J38" s="1168"/>
      <c r="K38" s="299">
        <v>187</v>
      </c>
      <c r="L38" s="299">
        <v>3</v>
      </c>
      <c r="M38" s="300">
        <v>2</v>
      </c>
      <c r="N38" s="301">
        <v>50</v>
      </c>
      <c r="O38" s="295"/>
    </row>
    <row r="39" spans="1:16" x14ac:dyDescent="0.15">
      <c r="A39" s="250"/>
      <c r="B39" s="246"/>
      <c r="C39" s="246"/>
      <c r="D39" s="246"/>
      <c r="E39" s="246"/>
      <c r="F39" s="246"/>
      <c r="G39" s="1166" t="s">
        <v>502</v>
      </c>
      <c r="H39" s="1167"/>
      <c r="I39" s="1167"/>
      <c r="J39" s="1168"/>
      <c r="K39" s="302">
        <v>-177766</v>
      </c>
      <c r="L39" s="302">
        <v>-2629</v>
      </c>
      <c r="M39" s="303">
        <v>-4261</v>
      </c>
      <c r="N39" s="304">
        <v>-38.299999999999997</v>
      </c>
      <c r="O39" s="295"/>
    </row>
    <row r="40" spans="1:16" ht="27" customHeight="1" x14ac:dyDescent="0.15">
      <c r="A40" s="250"/>
      <c r="B40" s="246"/>
      <c r="C40" s="246"/>
      <c r="D40" s="246"/>
      <c r="E40" s="246"/>
      <c r="F40" s="246"/>
      <c r="G40" s="1163" t="s">
        <v>503</v>
      </c>
      <c r="H40" s="1164"/>
      <c r="I40" s="1164"/>
      <c r="J40" s="1165"/>
      <c r="K40" s="302">
        <v>-2777301</v>
      </c>
      <c r="L40" s="302">
        <v>-41081</v>
      </c>
      <c r="M40" s="303">
        <v>-47768</v>
      </c>
      <c r="N40" s="304">
        <v>-14</v>
      </c>
      <c r="O40" s="295"/>
    </row>
    <row r="41" spans="1:16" x14ac:dyDescent="0.15">
      <c r="A41" s="250"/>
      <c r="B41" s="246"/>
      <c r="C41" s="246"/>
      <c r="D41" s="246"/>
      <c r="E41" s="246"/>
      <c r="F41" s="246"/>
      <c r="G41" s="1169" t="s">
        <v>282</v>
      </c>
      <c r="H41" s="1170"/>
      <c r="I41" s="1170"/>
      <c r="J41" s="1171"/>
      <c r="K41" s="296">
        <v>1263972</v>
      </c>
      <c r="L41" s="302">
        <v>18696</v>
      </c>
      <c r="M41" s="303">
        <v>18468</v>
      </c>
      <c r="N41" s="304">
        <v>1.2</v>
      </c>
      <c r="O41" s="295"/>
    </row>
    <row r="42" spans="1:16" x14ac:dyDescent="0.15">
      <c r="A42" s="250"/>
      <c r="B42" s="246"/>
      <c r="C42" s="246"/>
      <c r="D42" s="246"/>
      <c r="E42" s="246"/>
      <c r="F42" s="246"/>
      <c r="G42" s="305" t="s">
        <v>504</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505</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506</v>
      </c>
      <c r="H48" s="310"/>
      <c r="I48" s="310"/>
      <c r="J48" s="310"/>
      <c r="K48" s="310"/>
      <c r="L48" s="310"/>
      <c r="M48" s="311"/>
      <c r="N48" s="310"/>
    </row>
    <row r="49" spans="1:14" ht="13.5" customHeight="1" x14ac:dyDescent="0.15">
      <c r="A49" s="250"/>
      <c r="B49" s="246"/>
      <c r="C49" s="246"/>
      <c r="D49" s="246"/>
      <c r="E49" s="246"/>
      <c r="F49" s="246"/>
      <c r="G49" s="312"/>
      <c r="H49" s="313"/>
      <c r="I49" s="1158" t="s">
        <v>472</v>
      </c>
      <c r="J49" s="1160" t="s">
        <v>507</v>
      </c>
      <c r="K49" s="1161"/>
      <c r="L49" s="1161"/>
      <c r="M49" s="1161"/>
      <c r="N49" s="1162"/>
    </row>
    <row r="50" spans="1:14" x14ac:dyDescent="0.15">
      <c r="A50" s="250"/>
      <c r="B50" s="246"/>
      <c r="C50" s="246"/>
      <c r="D50" s="246"/>
      <c r="E50" s="246"/>
      <c r="F50" s="246"/>
      <c r="G50" s="314"/>
      <c r="H50" s="315"/>
      <c r="I50" s="1159"/>
      <c r="J50" s="316" t="s">
        <v>508</v>
      </c>
      <c r="K50" s="317" t="s">
        <v>509</v>
      </c>
      <c r="L50" s="318" t="s">
        <v>510</v>
      </c>
      <c r="M50" s="319" t="s">
        <v>511</v>
      </c>
      <c r="N50" s="320" t="s">
        <v>512</v>
      </c>
    </row>
    <row r="51" spans="1:14" x14ac:dyDescent="0.15">
      <c r="A51" s="250"/>
      <c r="B51" s="246"/>
      <c r="C51" s="246"/>
      <c r="D51" s="246"/>
      <c r="E51" s="246"/>
      <c r="F51" s="246"/>
      <c r="G51" s="312" t="s">
        <v>513</v>
      </c>
      <c r="H51" s="313"/>
      <c r="I51" s="321">
        <v>4041735</v>
      </c>
      <c r="J51" s="322">
        <v>58422</v>
      </c>
      <c r="K51" s="323">
        <v>16.7</v>
      </c>
      <c r="L51" s="324">
        <v>50880</v>
      </c>
      <c r="M51" s="325">
        <v>7</v>
      </c>
      <c r="N51" s="326">
        <v>9.6999999999999993</v>
      </c>
    </row>
    <row r="52" spans="1:14" x14ac:dyDescent="0.15">
      <c r="A52" s="250"/>
      <c r="B52" s="246"/>
      <c r="C52" s="246"/>
      <c r="D52" s="246"/>
      <c r="E52" s="246"/>
      <c r="F52" s="246"/>
      <c r="G52" s="327"/>
      <c r="H52" s="328" t="s">
        <v>514</v>
      </c>
      <c r="I52" s="329">
        <v>1921186</v>
      </c>
      <c r="J52" s="330">
        <v>27770</v>
      </c>
      <c r="K52" s="331">
        <v>-4.5999999999999996</v>
      </c>
      <c r="L52" s="332">
        <v>26879</v>
      </c>
      <c r="M52" s="333">
        <v>2.4</v>
      </c>
      <c r="N52" s="334">
        <v>-7</v>
      </c>
    </row>
    <row r="53" spans="1:14" x14ac:dyDescent="0.15">
      <c r="A53" s="250"/>
      <c r="B53" s="246"/>
      <c r="C53" s="246"/>
      <c r="D53" s="246"/>
      <c r="E53" s="246"/>
      <c r="F53" s="246"/>
      <c r="G53" s="312" t="s">
        <v>515</v>
      </c>
      <c r="H53" s="313"/>
      <c r="I53" s="321">
        <v>5087191</v>
      </c>
      <c r="J53" s="322">
        <v>73459</v>
      </c>
      <c r="K53" s="323">
        <v>25.7</v>
      </c>
      <c r="L53" s="324">
        <v>63956</v>
      </c>
      <c r="M53" s="325">
        <v>25.7</v>
      </c>
      <c r="N53" s="326">
        <v>0</v>
      </c>
    </row>
    <row r="54" spans="1:14" x14ac:dyDescent="0.15">
      <c r="A54" s="250"/>
      <c r="B54" s="246"/>
      <c r="C54" s="246"/>
      <c r="D54" s="246"/>
      <c r="E54" s="246"/>
      <c r="F54" s="246"/>
      <c r="G54" s="327"/>
      <c r="H54" s="328" t="s">
        <v>514</v>
      </c>
      <c r="I54" s="329">
        <v>2616979</v>
      </c>
      <c r="J54" s="330">
        <v>37789</v>
      </c>
      <c r="K54" s="331">
        <v>36.1</v>
      </c>
      <c r="L54" s="332">
        <v>29239</v>
      </c>
      <c r="M54" s="333">
        <v>8.8000000000000007</v>
      </c>
      <c r="N54" s="334">
        <v>27.3</v>
      </c>
    </row>
    <row r="55" spans="1:14" x14ac:dyDescent="0.15">
      <c r="A55" s="250"/>
      <c r="B55" s="246"/>
      <c r="C55" s="246"/>
      <c r="D55" s="246"/>
      <c r="E55" s="246"/>
      <c r="F55" s="246"/>
      <c r="G55" s="312" t="s">
        <v>516</v>
      </c>
      <c r="H55" s="313"/>
      <c r="I55" s="321">
        <v>6129638</v>
      </c>
      <c r="J55" s="322">
        <v>89462</v>
      </c>
      <c r="K55" s="323">
        <v>21.8</v>
      </c>
      <c r="L55" s="324">
        <v>66255</v>
      </c>
      <c r="M55" s="325">
        <v>3.6</v>
      </c>
      <c r="N55" s="326">
        <v>18.2</v>
      </c>
    </row>
    <row r="56" spans="1:14" x14ac:dyDescent="0.15">
      <c r="A56" s="250"/>
      <c r="B56" s="246"/>
      <c r="C56" s="246"/>
      <c r="D56" s="246"/>
      <c r="E56" s="246"/>
      <c r="F56" s="246"/>
      <c r="G56" s="327"/>
      <c r="H56" s="328" t="s">
        <v>514</v>
      </c>
      <c r="I56" s="329">
        <v>3938426</v>
      </c>
      <c r="J56" s="330">
        <v>57481</v>
      </c>
      <c r="K56" s="331">
        <v>52.1</v>
      </c>
      <c r="L56" s="332">
        <v>31822</v>
      </c>
      <c r="M56" s="333">
        <v>8.8000000000000007</v>
      </c>
      <c r="N56" s="334">
        <v>43.3</v>
      </c>
    </row>
    <row r="57" spans="1:14" x14ac:dyDescent="0.15">
      <c r="A57" s="250"/>
      <c r="B57" s="246"/>
      <c r="C57" s="246"/>
      <c r="D57" s="246"/>
      <c r="E57" s="246"/>
      <c r="F57" s="246"/>
      <c r="G57" s="312" t="s">
        <v>517</v>
      </c>
      <c r="H57" s="313"/>
      <c r="I57" s="321">
        <v>4511412</v>
      </c>
      <c r="J57" s="322">
        <v>66360</v>
      </c>
      <c r="K57" s="323">
        <v>-25.8</v>
      </c>
      <c r="L57" s="324">
        <v>92247</v>
      </c>
      <c r="M57" s="325">
        <v>39.200000000000003</v>
      </c>
      <c r="N57" s="326">
        <v>-65</v>
      </c>
    </row>
    <row r="58" spans="1:14" x14ac:dyDescent="0.15">
      <c r="A58" s="250"/>
      <c r="B58" s="246"/>
      <c r="C58" s="246"/>
      <c r="D58" s="246"/>
      <c r="E58" s="246"/>
      <c r="F58" s="246"/>
      <c r="G58" s="327"/>
      <c r="H58" s="328" t="s">
        <v>514</v>
      </c>
      <c r="I58" s="329">
        <v>2722447</v>
      </c>
      <c r="J58" s="330">
        <v>40045</v>
      </c>
      <c r="K58" s="331">
        <v>-30.3</v>
      </c>
      <c r="L58" s="332">
        <v>37204</v>
      </c>
      <c r="M58" s="333">
        <v>16.899999999999999</v>
      </c>
      <c r="N58" s="334">
        <v>-47.2</v>
      </c>
    </row>
    <row r="59" spans="1:14" x14ac:dyDescent="0.15">
      <c r="A59" s="250"/>
      <c r="B59" s="246"/>
      <c r="C59" s="246"/>
      <c r="D59" s="246"/>
      <c r="E59" s="246"/>
      <c r="F59" s="246"/>
      <c r="G59" s="312" t="s">
        <v>518</v>
      </c>
      <c r="H59" s="313"/>
      <c r="I59" s="321">
        <v>6653549</v>
      </c>
      <c r="J59" s="322">
        <v>98418</v>
      </c>
      <c r="K59" s="323">
        <v>48.3</v>
      </c>
      <c r="L59" s="324">
        <v>67319</v>
      </c>
      <c r="M59" s="325">
        <v>-27</v>
      </c>
      <c r="N59" s="326">
        <v>75.3</v>
      </c>
    </row>
    <row r="60" spans="1:14" x14ac:dyDescent="0.15">
      <c r="A60" s="250"/>
      <c r="B60" s="246"/>
      <c r="C60" s="246"/>
      <c r="D60" s="246"/>
      <c r="E60" s="246"/>
      <c r="F60" s="246"/>
      <c r="G60" s="327"/>
      <c r="H60" s="328" t="s">
        <v>514</v>
      </c>
      <c r="I60" s="335">
        <v>3607923</v>
      </c>
      <c r="J60" s="330">
        <v>53368</v>
      </c>
      <c r="K60" s="331">
        <v>33.299999999999997</v>
      </c>
      <c r="L60" s="332">
        <v>38101</v>
      </c>
      <c r="M60" s="333">
        <v>2.4</v>
      </c>
      <c r="N60" s="334">
        <v>30.9</v>
      </c>
    </row>
    <row r="61" spans="1:14" x14ac:dyDescent="0.15">
      <c r="A61" s="250"/>
      <c r="B61" s="246"/>
      <c r="C61" s="246"/>
      <c r="D61" s="246"/>
      <c r="E61" s="246"/>
      <c r="F61" s="246"/>
      <c r="G61" s="312" t="s">
        <v>519</v>
      </c>
      <c r="H61" s="336"/>
      <c r="I61" s="337">
        <v>5284705</v>
      </c>
      <c r="J61" s="338">
        <v>77224</v>
      </c>
      <c r="K61" s="339">
        <v>17.3</v>
      </c>
      <c r="L61" s="340">
        <v>68131</v>
      </c>
      <c r="M61" s="341">
        <v>9.6999999999999993</v>
      </c>
      <c r="N61" s="326">
        <v>7.6</v>
      </c>
    </row>
    <row r="62" spans="1:14" x14ac:dyDescent="0.15">
      <c r="A62" s="250"/>
      <c r="B62" s="246"/>
      <c r="C62" s="246"/>
      <c r="D62" s="246"/>
      <c r="E62" s="246"/>
      <c r="F62" s="246"/>
      <c r="G62" s="327"/>
      <c r="H62" s="328" t="s">
        <v>514</v>
      </c>
      <c r="I62" s="329">
        <v>2961392</v>
      </c>
      <c r="J62" s="330">
        <v>43291</v>
      </c>
      <c r="K62" s="331">
        <v>17.3</v>
      </c>
      <c r="L62" s="332">
        <v>32649</v>
      </c>
      <c r="M62" s="333">
        <v>7.9</v>
      </c>
      <c r="N62" s="334">
        <v>9.4</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72" t="s">
        <v>3</v>
      </c>
      <c r="D47" s="1172"/>
      <c r="E47" s="1173"/>
      <c r="F47" s="11">
        <v>28.27</v>
      </c>
      <c r="G47" s="12">
        <v>30.41</v>
      </c>
      <c r="H47" s="12">
        <v>33.9</v>
      </c>
      <c r="I47" s="12">
        <v>35.51</v>
      </c>
      <c r="J47" s="13">
        <v>34.340000000000003</v>
      </c>
    </row>
    <row r="48" spans="2:10" ht="57.75" customHeight="1" x14ac:dyDescent="0.15">
      <c r="B48" s="14"/>
      <c r="C48" s="1174" t="s">
        <v>4</v>
      </c>
      <c r="D48" s="1174"/>
      <c r="E48" s="1175"/>
      <c r="F48" s="15">
        <v>5.08</v>
      </c>
      <c r="G48" s="16">
        <v>6.78</v>
      </c>
      <c r="H48" s="16">
        <v>5.98</v>
      </c>
      <c r="I48" s="16">
        <v>6.06</v>
      </c>
      <c r="J48" s="17">
        <v>6.41</v>
      </c>
    </row>
    <row r="49" spans="2:10" ht="57.75" customHeight="1" thickBot="1" x14ac:dyDescent="0.2">
      <c r="B49" s="18"/>
      <c r="C49" s="1176" t="s">
        <v>5</v>
      </c>
      <c r="D49" s="1176"/>
      <c r="E49" s="1177"/>
      <c r="F49" s="19">
        <v>2.63</v>
      </c>
      <c r="G49" s="20">
        <v>5.93</v>
      </c>
      <c r="H49" s="20">
        <v>2.66</v>
      </c>
      <c r="I49" s="20">
        <v>2.13</v>
      </c>
      <c r="J49" s="21" t="s">
        <v>526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84" t="s">
        <v>527</v>
      </c>
      <c r="D34" s="1184"/>
      <c r="E34" s="1185"/>
      <c r="F34" s="32">
        <v>7.86</v>
      </c>
      <c r="G34" s="33">
        <v>8.39</v>
      </c>
      <c r="H34" s="33">
        <v>8.26</v>
      </c>
      <c r="I34" s="33">
        <v>8.6</v>
      </c>
      <c r="J34" s="34">
        <v>8.67</v>
      </c>
      <c r="K34" s="22"/>
      <c r="L34" s="22"/>
      <c r="M34" s="22"/>
      <c r="N34" s="22"/>
      <c r="O34" s="22"/>
      <c r="P34" s="22"/>
    </row>
    <row r="35" spans="1:16" ht="39" customHeight="1" x14ac:dyDescent="0.15">
      <c r="A35" s="22"/>
      <c r="B35" s="35"/>
      <c r="C35" s="1178" t="s">
        <v>528</v>
      </c>
      <c r="D35" s="1179"/>
      <c r="E35" s="1180"/>
      <c r="F35" s="36">
        <v>6.66</v>
      </c>
      <c r="G35" s="37">
        <v>7.59</v>
      </c>
      <c r="H35" s="37">
        <v>8.07</v>
      </c>
      <c r="I35" s="37">
        <v>7.88</v>
      </c>
      <c r="J35" s="38">
        <v>8.07</v>
      </c>
      <c r="K35" s="22"/>
      <c r="L35" s="22"/>
      <c r="M35" s="22"/>
      <c r="N35" s="22"/>
      <c r="O35" s="22"/>
      <c r="P35" s="22"/>
    </row>
    <row r="36" spans="1:16" ht="39" customHeight="1" x14ac:dyDescent="0.15">
      <c r="A36" s="22"/>
      <c r="B36" s="35"/>
      <c r="C36" s="1178" t="s">
        <v>529</v>
      </c>
      <c r="D36" s="1179"/>
      <c r="E36" s="1180"/>
      <c r="F36" s="36">
        <v>4.8600000000000003</v>
      </c>
      <c r="G36" s="37">
        <v>6.66</v>
      </c>
      <c r="H36" s="37">
        <v>5.73</v>
      </c>
      <c r="I36" s="37">
        <v>5.91</v>
      </c>
      <c r="J36" s="38">
        <v>6.33</v>
      </c>
      <c r="K36" s="22"/>
      <c r="L36" s="22"/>
      <c r="M36" s="22"/>
      <c r="N36" s="22"/>
      <c r="O36" s="22"/>
      <c r="P36" s="22"/>
    </row>
    <row r="37" spans="1:16" ht="39" customHeight="1" x14ac:dyDescent="0.15">
      <c r="A37" s="22"/>
      <c r="B37" s="35"/>
      <c r="C37" s="1178" t="s">
        <v>530</v>
      </c>
      <c r="D37" s="1179"/>
      <c r="E37" s="1180"/>
      <c r="F37" s="36">
        <v>0.88</v>
      </c>
      <c r="G37" s="37" t="s">
        <v>531</v>
      </c>
      <c r="H37" s="37" t="s">
        <v>532</v>
      </c>
      <c r="I37" s="37">
        <v>1.76</v>
      </c>
      <c r="J37" s="38">
        <v>3.46</v>
      </c>
      <c r="K37" s="22"/>
      <c r="L37" s="22"/>
      <c r="M37" s="22"/>
      <c r="N37" s="22"/>
      <c r="O37" s="22"/>
      <c r="P37" s="22"/>
    </row>
    <row r="38" spans="1:16" ht="39" customHeight="1" x14ac:dyDescent="0.15">
      <c r="A38" s="22"/>
      <c r="B38" s="35"/>
      <c r="C38" s="1178" t="s">
        <v>533</v>
      </c>
      <c r="D38" s="1179"/>
      <c r="E38" s="1180"/>
      <c r="F38" s="36">
        <v>0.69</v>
      </c>
      <c r="G38" s="37">
        <v>0.61</v>
      </c>
      <c r="H38" s="37">
        <v>0.42</v>
      </c>
      <c r="I38" s="37">
        <v>0.96</v>
      </c>
      <c r="J38" s="38">
        <v>1.57</v>
      </c>
      <c r="K38" s="22"/>
      <c r="L38" s="22"/>
      <c r="M38" s="22"/>
      <c r="N38" s="22"/>
      <c r="O38" s="22"/>
      <c r="P38" s="22"/>
    </row>
    <row r="39" spans="1:16" ht="39" customHeight="1" x14ac:dyDescent="0.15">
      <c r="A39" s="22"/>
      <c r="B39" s="35"/>
      <c r="C39" s="1178" t="s">
        <v>534</v>
      </c>
      <c r="D39" s="1179"/>
      <c r="E39" s="1180"/>
      <c r="F39" s="36">
        <v>0.03</v>
      </c>
      <c r="G39" s="37">
        <v>0.45</v>
      </c>
      <c r="H39" s="37">
        <v>0.24</v>
      </c>
      <c r="I39" s="37">
        <v>0.43</v>
      </c>
      <c r="J39" s="38">
        <v>0.74</v>
      </c>
      <c r="K39" s="22"/>
      <c r="L39" s="22"/>
      <c r="M39" s="22"/>
      <c r="N39" s="22"/>
      <c r="O39" s="22"/>
      <c r="P39" s="22"/>
    </row>
    <row r="40" spans="1:16" ht="39" customHeight="1" x14ac:dyDescent="0.15">
      <c r="A40" s="22"/>
      <c r="B40" s="35"/>
      <c r="C40" s="1178" t="s">
        <v>535</v>
      </c>
      <c r="D40" s="1179"/>
      <c r="E40" s="1180"/>
      <c r="F40" s="36">
        <v>0.21</v>
      </c>
      <c r="G40" s="37">
        <v>0.11</v>
      </c>
      <c r="H40" s="37">
        <v>0.24</v>
      </c>
      <c r="I40" s="37">
        <v>0.14000000000000001</v>
      </c>
      <c r="J40" s="38">
        <v>7.0000000000000007E-2</v>
      </c>
      <c r="K40" s="22"/>
      <c r="L40" s="22"/>
      <c r="M40" s="22"/>
      <c r="N40" s="22"/>
      <c r="O40" s="22"/>
      <c r="P40" s="22"/>
    </row>
    <row r="41" spans="1:16" ht="39" customHeight="1" x14ac:dyDescent="0.15">
      <c r="A41" s="22"/>
      <c r="B41" s="35"/>
      <c r="C41" s="1178" t="s">
        <v>536</v>
      </c>
      <c r="D41" s="1179"/>
      <c r="E41" s="1180"/>
      <c r="F41" s="36">
        <v>0.01</v>
      </c>
      <c r="G41" s="37">
        <v>0.01</v>
      </c>
      <c r="H41" s="37">
        <v>0.01</v>
      </c>
      <c r="I41" s="37">
        <v>0</v>
      </c>
      <c r="J41" s="38">
        <v>0.01</v>
      </c>
      <c r="K41" s="22"/>
      <c r="L41" s="22"/>
      <c r="M41" s="22"/>
      <c r="N41" s="22"/>
      <c r="O41" s="22"/>
      <c r="P41" s="22"/>
    </row>
    <row r="42" spans="1:16" ht="39" customHeight="1" x14ac:dyDescent="0.15">
      <c r="A42" s="22"/>
      <c r="B42" s="39"/>
      <c r="C42" s="1178" t="s">
        <v>537</v>
      </c>
      <c r="D42" s="1179"/>
      <c r="E42" s="1180"/>
      <c r="F42" s="36" t="s">
        <v>482</v>
      </c>
      <c r="G42" s="37" t="s">
        <v>482</v>
      </c>
      <c r="H42" s="37" t="s">
        <v>482</v>
      </c>
      <c r="I42" s="37" t="s">
        <v>538</v>
      </c>
      <c r="J42" s="38" t="s">
        <v>482</v>
      </c>
      <c r="K42" s="22"/>
      <c r="L42" s="22"/>
      <c r="M42" s="22"/>
      <c r="N42" s="22"/>
      <c r="O42" s="22"/>
      <c r="P42" s="22"/>
    </row>
    <row r="43" spans="1:16" ht="39" customHeight="1" thickBot="1" x14ac:dyDescent="0.2">
      <c r="A43" s="22"/>
      <c r="B43" s="40"/>
      <c r="C43" s="1181" t="s">
        <v>539</v>
      </c>
      <c r="D43" s="1182"/>
      <c r="E43" s="1183"/>
      <c r="F43" s="41">
        <v>0.05</v>
      </c>
      <c r="G43" s="42">
        <v>0.1</v>
      </c>
      <c r="H43" s="42">
        <v>0.04</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3397</v>
      </c>
      <c r="L45" s="60">
        <v>3455</v>
      </c>
      <c r="M45" s="60">
        <v>3462</v>
      </c>
      <c r="N45" s="60">
        <v>3358</v>
      </c>
      <c r="O45" s="61">
        <v>3308</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482</v>
      </c>
      <c r="L46" s="64" t="s">
        <v>482</v>
      </c>
      <c r="M46" s="64" t="s">
        <v>482</v>
      </c>
      <c r="N46" s="64" t="s">
        <v>482</v>
      </c>
      <c r="O46" s="65" t="s">
        <v>482</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482</v>
      </c>
      <c r="L47" s="64" t="s">
        <v>482</v>
      </c>
      <c r="M47" s="64" t="s">
        <v>482</v>
      </c>
      <c r="N47" s="64" t="s">
        <v>482</v>
      </c>
      <c r="O47" s="65" t="s">
        <v>482</v>
      </c>
      <c r="P47" s="48"/>
      <c r="Q47" s="48"/>
      <c r="R47" s="48"/>
      <c r="S47" s="48"/>
      <c r="T47" s="48"/>
      <c r="U47" s="48"/>
    </row>
    <row r="48" spans="1:21" ht="30.75" customHeight="1" x14ac:dyDescent="0.15">
      <c r="A48" s="48"/>
      <c r="B48" s="1196"/>
      <c r="C48" s="1197"/>
      <c r="D48" s="62"/>
      <c r="E48" s="1188" t="s">
        <v>15</v>
      </c>
      <c r="F48" s="1188"/>
      <c r="G48" s="1188"/>
      <c r="H48" s="1188"/>
      <c r="I48" s="1188"/>
      <c r="J48" s="1189"/>
      <c r="K48" s="63">
        <v>755</v>
      </c>
      <c r="L48" s="64">
        <v>784</v>
      </c>
      <c r="M48" s="64">
        <v>680</v>
      </c>
      <c r="N48" s="64">
        <v>632</v>
      </c>
      <c r="O48" s="65">
        <v>658</v>
      </c>
      <c r="P48" s="48"/>
      <c r="Q48" s="48"/>
      <c r="R48" s="48"/>
      <c r="S48" s="48"/>
      <c r="T48" s="48"/>
      <c r="U48" s="48"/>
    </row>
    <row r="49" spans="1:21" ht="30.75" customHeight="1" x14ac:dyDescent="0.15">
      <c r="A49" s="48"/>
      <c r="B49" s="1196"/>
      <c r="C49" s="1197"/>
      <c r="D49" s="62"/>
      <c r="E49" s="1188" t="s">
        <v>16</v>
      </c>
      <c r="F49" s="1188"/>
      <c r="G49" s="1188"/>
      <c r="H49" s="1188"/>
      <c r="I49" s="1188"/>
      <c r="J49" s="1189"/>
      <c r="K49" s="63">
        <v>341</v>
      </c>
      <c r="L49" s="64">
        <v>316</v>
      </c>
      <c r="M49" s="64">
        <v>283</v>
      </c>
      <c r="N49" s="64">
        <v>206</v>
      </c>
      <c r="O49" s="65">
        <v>240</v>
      </c>
      <c r="P49" s="48"/>
      <c r="Q49" s="48"/>
      <c r="R49" s="48"/>
      <c r="S49" s="48"/>
      <c r="T49" s="48"/>
      <c r="U49" s="48"/>
    </row>
    <row r="50" spans="1:21" ht="30.75" customHeight="1" x14ac:dyDescent="0.15">
      <c r="A50" s="48"/>
      <c r="B50" s="1196"/>
      <c r="C50" s="1197"/>
      <c r="D50" s="62"/>
      <c r="E50" s="1188" t="s">
        <v>17</v>
      </c>
      <c r="F50" s="1188"/>
      <c r="G50" s="1188"/>
      <c r="H50" s="1188"/>
      <c r="I50" s="1188"/>
      <c r="J50" s="1189"/>
      <c r="K50" s="63">
        <v>29</v>
      </c>
      <c r="L50" s="64">
        <v>23</v>
      </c>
      <c r="M50" s="64">
        <v>18</v>
      </c>
      <c r="N50" s="64">
        <v>14</v>
      </c>
      <c r="O50" s="65">
        <v>12</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2767</v>
      </c>
      <c r="L52" s="64">
        <v>3025</v>
      </c>
      <c r="M52" s="64">
        <v>3125</v>
      </c>
      <c r="N52" s="64">
        <v>2952</v>
      </c>
      <c r="O52" s="65">
        <v>2955</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1755</v>
      </c>
      <c r="L53" s="69">
        <v>1553</v>
      </c>
      <c r="M53" s="69">
        <v>1318</v>
      </c>
      <c r="N53" s="69">
        <v>1258</v>
      </c>
      <c r="O53" s="70">
        <v>1263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202" t="s">
        <v>24</v>
      </c>
      <c r="C41" s="1203"/>
      <c r="D41" s="81"/>
      <c r="E41" s="1208" t="s">
        <v>25</v>
      </c>
      <c r="F41" s="1208"/>
      <c r="G41" s="1208"/>
      <c r="H41" s="1209"/>
      <c r="I41" s="82">
        <v>31079</v>
      </c>
      <c r="J41" s="83">
        <v>30273</v>
      </c>
      <c r="K41" s="83">
        <v>30430</v>
      </c>
      <c r="L41" s="83">
        <v>30335</v>
      </c>
      <c r="M41" s="84">
        <v>31124</v>
      </c>
    </row>
    <row r="42" spans="2:13" ht="27.75" customHeight="1" x14ac:dyDescent="0.15">
      <c r="B42" s="1204"/>
      <c r="C42" s="1205"/>
      <c r="D42" s="85"/>
      <c r="E42" s="1210" t="s">
        <v>26</v>
      </c>
      <c r="F42" s="1210"/>
      <c r="G42" s="1210"/>
      <c r="H42" s="1211"/>
      <c r="I42" s="86">
        <v>82</v>
      </c>
      <c r="J42" s="87">
        <v>77</v>
      </c>
      <c r="K42" s="87">
        <v>46</v>
      </c>
      <c r="L42" s="87">
        <v>31</v>
      </c>
      <c r="M42" s="88">
        <v>20</v>
      </c>
    </row>
    <row r="43" spans="2:13" ht="27.75" customHeight="1" x14ac:dyDescent="0.15">
      <c r="B43" s="1204"/>
      <c r="C43" s="1205"/>
      <c r="D43" s="85"/>
      <c r="E43" s="1210" t="s">
        <v>27</v>
      </c>
      <c r="F43" s="1210"/>
      <c r="G43" s="1210"/>
      <c r="H43" s="1211"/>
      <c r="I43" s="86">
        <v>10978</v>
      </c>
      <c r="J43" s="87">
        <v>10866</v>
      </c>
      <c r="K43" s="87">
        <v>9945</v>
      </c>
      <c r="L43" s="87">
        <v>9072</v>
      </c>
      <c r="M43" s="88">
        <v>7665</v>
      </c>
    </row>
    <row r="44" spans="2:13" ht="27.75" customHeight="1" x14ac:dyDescent="0.15">
      <c r="B44" s="1204"/>
      <c r="C44" s="1205"/>
      <c r="D44" s="85"/>
      <c r="E44" s="1210" t="s">
        <v>28</v>
      </c>
      <c r="F44" s="1210"/>
      <c r="G44" s="1210"/>
      <c r="H44" s="1211"/>
      <c r="I44" s="86">
        <v>1875</v>
      </c>
      <c r="J44" s="87">
        <v>1968</v>
      </c>
      <c r="K44" s="87">
        <v>1913</v>
      </c>
      <c r="L44" s="87">
        <v>1861</v>
      </c>
      <c r="M44" s="88">
        <v>1982</v>
      </c>
    </row>
    <row r="45" spans="2:13" ht="27.75" customHeight="1" x14ac:dyDescent="0.15">
      <c r="B45" s="1204"/>
      <c r="C45" s="1205"/>
      <c r="D45" s="85"/>
      <c r="E45" s="1210" t="s">
        <v>29</v>
      </c>
      <c r="F45" s="1210"/>
      <c r="G45" s="1210"/>
      <c r="H45" s="1211"/>
      <c r="I45" s="86">
        <v>4872</v>
      </c>
      <c r="J45" s="87">
        <v>4962</v>
      </c>
      <c r="K45" s="87">
        <v>4137</v>
      </c>
      <c r="L45" s="87">
        <v>3743</v>
      </c>
      <c r="M45" s="88">
        <v>2286</v>
      </c>
    </row>
    <row r="46" spans="2:13" ht="27.75" customHeight="1" x14ac:dyDescent="0.15">
      <c r="B46" s="1204"/>
      <c r="C46" s="1205"/>
      <c r="D46" s="89"/>
      <c r="E46" s="1210" t="s">
        <v>30</v>
      </c>
      <c r="F46" s="1210"/>
      <c r="G46" s="1210"/>
      <c r="H46" s="1211"/>
      <c r="I46" s="86" t="s">
        <v>482</v>
      </c>
      <c r="J46" s="87" t="s">
        <v>482</v>
      </c>
      <c r="K46" s="87" t="s">
        <v>482</v>
      </c>
      <c r="L46" s="87" t="s">
        <v>482</v>
      </c>
      <c r="M46" s="88" t="s">
        <v>482</v>
      </c>
    </row>
    <row r="47" spans="2:13" ht="27.75" customHeight="1" x14ac:dyDescent="0.15">
      <c r="B47" s="1204"/>
      <c r="C47" s="1205"/>
      <c r="D47" s="90"/>
      <c r="E47" s="1212" t="s">
        <v>31</v>
      </c>
      <c r="F47" s="1213"/>
      <c r="G47" s="1213"/>
      <c r="H47" s="1214"/>
      <c r="I47" s="86" t="s">
        <v>482</v>
      </c>
      <c r="J47" s="87" t="s">
        <v>482</v>
      </c>
      <c r="K47" s="87" t="s">
        <v>482</v>
      </c>
      <c r="L47" s="87" t="s">
        <v>482</v>
      </c>
      <c r="M47" s="88" t="s">
        <v>482</v>
      </c>
    </row>
    <row r="48" spans="2:13" ht="27.75" customHeight="1" x14ac:dyDescent="0.15">
      <c r="B48" s="1204"/>
      <c r="C48" s="1205"/>
      <c r="D48" s="85"/>
      <c r="E48" s="1210" t="s">
        <v>32</v>
      </c>
      <c r="F48" s="1210"/>
      <c r="G48" s="1210"/>
      <c r="H48" s="1211"/>
      <c r="I48" s="86" t="s">
        <v>482</v>
      </c>
      <c r="J48" s="87" t="s">
        <v>482</v>
      </c>
      <c r="K48" s="87" t="s">
        <v>482</v>
      </c>
      <c r="L48" s="87" t="s">
        <v>482</v>
      </c>
      <c r="M48" s="88" t="s">
        <v>482</v>
      </c>
    </row>
    <row r="49" spans="2:13" ht="27.75" customHeight="1" x14ac:dyDescent="0.15">
      <c r="B49" s="1206"/>
      <c r="C49" s="1207"/>
      <c r="D49" s="85"/>
      <c r="E49" s="1210" t="s">
        <v>33</v>
      </c>
      <c r="F49" s="1210"/>
      <c r="G49" s="1210"/>
      <c r="H49" s="1211"/>
      <c r="I49" s="86" t="s">
        <v>482</v>
      </c>
      <c r="J49" s="87" t="s">
        <v>482</v>
      </c>
      <c r="K49" s="87" t="s">
        <v>482</v>
      </c>
      <c r="L49" s="87" t="s">
        <v>482</v>
      </c>
      <c r="M49" s="88" t="s">
        <v>482</v>
      </c>
    </row>
    <row r="50" spans="2:13" ht="27.75" customHeight="1" x14ac:dyDescent="0.15">
      <c r="B50" s="1215" t="s">
        <v>34</v>
      </c>
      <c r="C50" s="1216"/>
      <c r="D50" s="91"/>
      <c r="E50" s="1210" t="s">
        <v>35</v>
      </c>
      <c r="F50" s="1210"/>
      <c r="G50" s="1210"/>
      <c r="H50" s="1211"/>
      <c r="I50" s="86">
        <v>8153</v>
      </c>
      <c r="J50" s="87">
        <v>9081</v>
      </c>
      <c r="K50" s="87">
        <v>9226</v>
      </c>
      <c r="L50" s="87">
        <v>9577</v>
      </c>
      <c r="M50" s="88">
        <v>9284</v>
      </c>
    </row>
    <row r="51" spans="2:13" ht="27.75" customHeight="1" x14ac:dyDescent="0.15">
      <c r="B51" s="1204"/>
      <c r="C51" s="1205"/>
      <c r="D51" s="85"/>
      <c r="E51" s="1210" t="s">
        <v>36</v>
      </c>
      <c r="F51" s="1210"/>
      <c r="G51" s="1210"/>
      <c r="H51" s="1211"/>
      <c r="I51" s="86">
        <v>3688</v>
      </c>
      <c r="J51" s="87">
        <v>3093</v>
      </c>
      <c r="K51" s="87">
        <v>3011</v>
      </c>
      <c r="L51" s="87">
        <v>5817</v>
      </c>
      <c r="M51" s="88">
        <v>1524</v>
      </c>
    </row>
    <row r="52" spans="2:13" ht="27.75" customHeight="1" x14ac:dyDescent="0.15">
      <c r="B52" s="1206"/>
      <c r="C52" s="1207"/>
      <c r="D52" s="85"/>
      <c r="E52" s="1210" t="s">
        <v>37</v>
      </c>
      <c r="F52" s="1210"/>
      <c r="G52" s="1210"/>
      <c r="H52" s="1211"/>
      <c r="I52" s="86">
        <v>28493</v>
      </c>
      <c r="J52" s="87">
        <v>28689</v>
      </c>
      <c r="K52" s="87">
        <v>29107</v>
      </c>
      <c r="L52" s="87">
        <v>28263</v>
      </c>
      <c r="M52" s="88">
        <v>29867</v>
      </c>
    </row>
    <row r="53" spans="2:13" ht="27.75" customHeight="1" thickBot="1" x14ac:dyDescent="0.2">
      <c r="B53" s="1217" t="s">
        <v>38</v>
      </c>
      <c r="C53" s="1218"/>
      <c r="D53" s="92"/>
      <c r="E53" s="1219" t="s">
        <v>39</v>
      </c>
      <c r="F53" s="1219"/>
      <c r="G53" s="1219"/>
      <c r="H53" s="1220"/>
      <c r="I53" s="93">
        <v>8552</v>
      </c>
      <c r="J53" s="94">
        <v>7283</v>
      </c>
      <c r="K53" s="94">
        <v>5127</v>
      </c>
      <c r="L53" s="94">
        <v>1387</v>
      </c>
      <c r="M53" s="95">
        <v>2401</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election activeCell="G70" sqref="G70"/>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553</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553</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554</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555</v>
      </c>
      <c r="I42" s="354"/>
      <c r="J42" s="354"/>
      <c r="K42" s="354"/>
      <c r="L42" s="246"/>
      <c r="M42" s="246"/>
      <c r="N42" s="246"/>
      <c r="O42" s="246"/>
    </row>
    <row r="43" spans="2:17" x14ac:dyDescent="0.15">
      <c r="B43" s="250"/>
      <c r="C43" s="246"/>
      <c r="D43" s="246"/>
      <c r="E43" s="246"/>
      <c r="F43" s="246"/>
      <c r="G43" s="1221" t="s">
        <v>563</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556</v>
      </c>
    </row>
    <row r="50" spans="1:17" x14ac:dyDescent="0.15">
      <c r="B50" s="250"/>
      <c r="C50" s="246"/>
      <c r="D50" s="246"/>
      <c r="E50" s="246"/>
      <c r="F50" s="246"/>
      <c r="G50" s="1230"/>
      <c r="H50" s="1231"/>
      <c r="I50" s="1231"/>
      <c r="J50" s="1232"/>
      <c r="K50" s="356" t="s">
        <v>521</v>
      </c>
      <c r="L50" s="356" t="s">
        <v>522</v>
      </c>
      <c r="M50" s="356" t="s">
        <v>523</v>
      </c>
      <c r="N50" s="356" t="s">
        <v>524</v>
      </c>
      <c r="O50" s="356" t="s">
        <v>525</v>
      </c>
    </row>
    <row r="51" spans="1:17" x14ac:dyDescent="0.15">
      <c r="B51" s="250"/>
      <c r="C51" s="246"/>
      <c r="D51" s="246"/>
      <c r="E51" s="246"/>
      <c r="F51" s="246"/>
      <c r="G51" s="1233" t="s">
        <v>557</v>
      </c>
      <c r="H51" s="1234"/>
      <c r="I51" s="1239" t="s">
        <v>558</v>
      </c>
      <c r="J51" s="1239"/>
      <c r="K51" s="1241"/>
      <c r="L51" s="1241"/>
      <c r="M51" s="1241"/>
      <c r="N51" s="1242">
        <v>8.9</v>
      </c>
      <c r="O51" s="1242">
        <v>15.6</v>
      </c>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564</v>
      </c>
      <c r="J53" s="1243"/>
      <c r="K53" s="1244"/>
      <c r="L53" s="1244"/>
      <c r="M53" s="1244"/>
      <c r="N53" s="1246">
        <v>40.4</v>
      </c>
      <c r="O53" s="1246">
        <v>42.5</v>
      </c>
    </row>
    <row r="54" spans="1:17" x14ac:dyDescent="0.15">
      <c r="A54" s="357"/>
      <c r="B54" s="250"/>
      <c r="C54" s="246"/>
      <c r="D54" s="246"/>
      <c r="E54" s="246"/>
      <c r="F54" s="246"/>
      <c r="G54" s="1237"/>
      <c r="H54" s="1238"/>
      <c r="I54" s="1243"/>
      <c r="J54" s="1243"/>
      <c r="K54" s="1245"/>
      <c r="L54" s="1245"/>
      <c r="M54" s="1245"/>
      <c r="N54" s="1245"/>
      <c r="O54" s="1245"/>
    </row>
    <row r="55" spans="1:17" x14ac:dyDescent="0.15">
      <c r="A55" s="357"/>
      <c r="B55" s="250"/>
      <c r="C55" s="246"/>
      <c r="D55" s="246"/>
      <c r="E55" s="246"/>
      <c r="F55" s="246"/>
      <c r="G55" s="1247" t="s">
        <v>559</v>
      </c>
      <c r="H55" s="1248"/>
      <c r="I55" s="1243" t="s">
        <v>558</v>
      </c>
      <c r="J55" s="1243"/>
      <c r="K55" s="1241"/>
      <c r="L55" s="1241"/>
      <c r="M55" s="1241"/>
      <c r="N55" s="1242">
        <v>39</v>
      </c>
      <c r="O55" s="1242">
        <v>32.5</v>
      </c>
    </row>
    <row r="56" spans="1:17" x14ac:dyDescent="0.15">
      <c r="A56" s="357"/>
      <c r="B56" s="250"/>
      <c r="C56" s="246"/>
      <c r="D56" s="246"/>
      <c r="E56" s="246"/>
      <c r="F56" s="246"/>
      <c r="G56" s="1249"/>
      <c r="H56" s="1250"/>
      <c r="I56" s="1243"/>
      <c r="J56" s="1243"/>
      <c r="K56" s="1242"/>
      <c r="L56" s="1242"/>
      <c r="M56" s="1242"/>
      <c r="N56" s="1242"/>
      <c r="O56" s="1242"/>
    </row>
    <row r="57" spans="1:17" s="357" customFormat="1" x14ac:dyDescent="0.15">
      <c r="B57" s="358"/>
      <c r="C57" s="354"/>
      <c r="D57" s="354"/>
      <c r="E57" s="354"/>
      <c r="F57" s="354"/>
      <c r="G57" s="1249"/>
      <c r="H57" s="1250"/>
      <c r="I57" s="1253" t="s">
        <v>564</v>
      </c>
      <c r="J57" s="1253"/>
      <c r="K57" s="1244"/>
      <c r="L57" s="1244"/>
      <c r="M57" s="1244"/>
      <c r="N57" s="1246">
        <v>55.4</v>
      </c>
      <c r="O57" s="1246">
        <v>56.7</v>
      </c>
      <c r="P57" s="359"/>
      <c r="Q57" s="358"/>
    </row>
    <row r="58" spans="1:17" s="357" customFormat="1" x14ac:dyDescent="0.15">
      <c r="A58" s="245"/>
      <c r="B58" s="358"/>
      <c r="C58" s="354"/>
      <c r="D58" s="354"/>
      <c r="E58" s="354"/>
      <c r="F58" s="354"/>
      <c r="G58" s="1251"/>
      <c r="H58" s="1252"/>
      <c r="I58" s="1253"/>
      <c r="J58" s="1253"/>
      <c r="K58" s="1245"/>
      <c r="L58" s="1245"/>
      <c r="M58" s="1245"/>
      <c r="N58" s="1245"/>
      <c r="O58" s="1245"/>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560</v>
      </c>
      <c r="C63" s="246"/>
      <c r="D63" s="246"/>
      <c r="E63" s="246"/>
      <c r="F63" s="246"/>
      <c r="G63" s="246"/>
      <c r="H63" s="246"/>
      <c r="I63" s="246"/>
      <c r="J63" s="246"/>
      <c r="K63" s="246"/>
      <c r="L63" s="246"/>
      <c r="M63" s="246"/>
      <c r="N63" s="246"/>
      <c r="O63" s="246"/>
    </row>
    <row r="64" spans="1:17" x14ac:dyDescent="0.15">
      <c r="B64" s="250"/>
      <c r="C64" s="246"/>
      <c r="D64" s="246"/>
      <c r="E64" s="246"/>
      <c r="F64" s="246"/>
      <c r="G64" s="353" t="s">
        <v>555</v>
      </c>
      <c r="I64" s="354"/>
      <c r="J64" s="354"/>
      <c r="K64" s="354"/>
      <c r="L64" s="246"/>
      <c r="M64" s="246"/>
      <c r="N64" s="246"/>
      <c r="O64" s="246"/>
    </row>
    <row r="65" spans="2:30" x14ac:dyDescent="0.15">
      <c r="B65" s="250"/>
      <c r="C65" s="246"/>
      <c r="D65" s="246"/>
      <c r="E65" s="246"/>
      <c r="F65" s="246"/>
      <c r="G65" s="1221" t="s">
        <v>565</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561</v>
      </c>
      <c r="I71" s="370"/>
      <c r="J71" s="366"/>
      <c r="K71" s="366"/>
      <c r="L71" s="367"/>
      <c r="M71" s="366"/>
      <c r="N71" s="367"/>
      <c r="O71" s="368"/>
    </row>
    <row r="72" spans="2:30" x14ac:dyDescent="0.15">
      <c r="B72" s="250"/>
      <c r="C72" s="246"/>
      <c r="D72" s="246"/>
      <c r="E72" s="246"/>
      <c r="F72" s="246"/>
      <c r="G72" s="1230"/>
      <c r="H72" s="1231"/>
      <c r="I72" s="1231"/>
      <c r="J72" s="1232"/>
      <c r="K72" s="356" t="s">
        <v>521</v>
      </c>
      <c r="L72" s="356" t="s">
        <v>522</v>
      </c>
      <c r="M72" s="356" t="s">
        <v>523</v>
      </c>
      <c r="N72" s="356" t="s">
        <v>524</v>
      </c>
      <c r="O72" s="356" t="s">
        <v>525</v>
      </c>
    </row>
    <row r="73" spans="2:30" x14ac:dyDescent="0.15">
      <c r="B73" s="250"/>
      <c r="C73" s="246"/>
      <c r="D73" s="246"/>
      <c r="E73" s="246"/>
      <c r="F73" s="246"/>
      <c r="G73" s="1233" t="s">
        <v>557</v>
      </c>
      <c r="H73" s="1234"/>
      <c r="I73" s="1239" t="s">
        <v>558</v>
      </c>
      <c r="J73" s="1239"/>
      <c r="K73" s="1254">
        <v>55.6</v>
      </c>
      <c r="L73" s="1254">
        <v>47</v>
      </c>
      <c r="M73" s="1242">
        <v>33.4</v>
      </c>
      <c r="N73" s="1242">
        <v>8.9</v>
      </c>
      <c r="O73" s="1242">
        <v>15.6</v>
      </c>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562</v>
      </c>
      <c r="J75" s="1243"/>
      <c r="K75" s="1246">
        <v>11.1</v>
      </c>
      <c r="L75" s="1246">
        <v>11</v>
      </c>
      <c r="M75" s="1246">
        <v>10</v>
      </c>
      <c r="N75" s="1246">
        <v>9.5</v>
      </c>
      <c r="O75" s="1246">
        <v>8.6</v>
      </c>
      <c r="U75" s="245">
        <v>81.2</v>
      </c>
      <c r="W75" s="245">
        <v>87.2</v>
      </c>
      <c r="Y75" s="245">
        <v>99.8</v>
      </c>
      <c r="AA75" s="245">
        <v>109.5</v>
      </c>
      <c r="AC75" s="245">
        <v>115.2</v>
      </c>
    </row>
    <row r="76" spans="2:30" x14ac:dyDescent="0.15">
      <c r="B76" s="250"/>
      <c r="C76" s="246"/>
      <c r="D76" s="246"/>
      <c r="E76" s="246"/>
      <c r="F76" s="246"/>
      <c r="G76" s="1237"/>
      <c r="H76" s="1238"/>
      <c r="I76" s="1243"/>
      <c r="J76" s="1243"/>
      <c r="K76" s="1245"/>
      <c r="L76" s="1245"/>
      <c r="M76" s="1245"/>
      <c r="N76" s="1245"/>
      <c r="O76" s="1245"/>
    </row>
    <row r="77" spans="2:30" x14ac:dyDescent="0.15">
      <c r="B77" s="250"/>
      <c r="C77" s="246"/>
      <c r="D77" s="246"/>
      <c r="E77" s="246"/>
      <c r="F77" s="246"/>
      <c r="G77" s="1247" t="s">
        <v>559</v>
      </c>
      <c r="H77" s="1248"/>
      <c r="I77" s="1243" t="s">
        <v>558</v>
      </c>
      <c r="J77" s="1243"/>
      <c r="K77" s="1254">
        <v>58.2</v>
      </c>
      <c r="L77" s="1254">
        <v>50.3</v>
      </c>
      <c r="M77" s="1242">
        <v>45.9</v>
      </c>
      <c r="N77" s="1242">
        <v>39</v>
      </c>
      <c r="O77" s="1242">
        <v>32.5</v>
      </c>
      <c r="R77" s="245">
        <v>12.3</v>
      </c>
      <c r="T77" s="245">
        <v>11.1</v>
      </c>
    </row>
    <row r="78" spans="2:30" x14ac:dyDescent="0.15">
      <c r="B78" s="250"/>
      <c r="C78" s="246"/>
      <c r="D78" s="246"/>
      <c r="E78" s="246"/>
      <c r="F78" s="246"/>
      <c r="G78" s="1249"/>
      <c r="H78" s="1250"/>
      <c r="I78" s="1243"/>
      <c r="J78" s="1243"/>
      <c r="K78" s="1254"/>
      <c r="L78" s="1254"/>
      <c r="M78" s="1242"/>
      <c r="N78" s="1242"/>
      <c r="O78" s="1242"/>
    </row>
    <row r="79" spans="2:30" x14ac:dyDescent="0.15">
      <c r="B79" s="250"/>
      <c r="C79" s="246"/>
      <c r="D79" s="246"/>
      <c r="E79" s="246"/>
      <c r="F79" s="246"/>
      <c r="G79" s="1249"/>
      <c r="H79" s="1250"/>
      <c r="I79" s="1255" t="s">
        <v>562</v>
      </c>
      <c r="J79" s="1253"/>
      <c r="K79" s="1256">
        <v>10.3</v>
      </c>
      <c r="L79" s="1256">
        <v>9.6</v>
      </c>
      <c r="M79" s="1256">
        <v>8.8000000000000007</v>
      </c>
      <c r="N79" s="1256">
        <v>9</v>
      </c>
      <c r="O79" s="1256">
        <v>8.1999999999999993</v>
      </c>
      <c r="V79" s="245">
        <v>53.5</v>
      </c>
      <c r="X79" s="245">
        <v>48.2</v>
      </c>
      <c r="Z79" s="245">
        <v>34.200000000000003</v>
      </c>
      <c r="AB79" s="245">
        <v>30.3</v>
      </c>
      <c r="AD79" s="245">
        <v>28.9</v>
      </c>
    </row>
    <row r="80" spans="2:30" x14ac:dyDescent="0.15">
      <c r="B80" s="250"/>
      <c r="C80" s="246"/>
      <c r="D80" s="246"/>
      <c r="E80" s="246"/>
      <c r="F80" s="246"/>
      <c r="G80" s="1251"/>
      <c r="H80" s="1252"/>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election activeCell="G70" sqref="G70"/>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zoomScale="55" zoomScaleNormal="55" zoomScaleSheetLayoutView="55" workbookViewId="0">
      <selection activeCell="G70" sqref="G70"/>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520</v>
      </c>
      <c r="G2" s="113"/>
      <c r="H2" s="114"/>
    </row>
    <row r="3" spans="1:8" x14ac:dyDescent="0.15">
      <c r="A3" s="110" t="s">
        <v>513</v>
      </c>
      <c r="B3" s="115"/>
      <c r="C3" s="116"/>
      <c r="D3" s="117">
        <v>58422</v>
      </c>
      <c r="E3" s="118"/>
      <c r="F3" s="119">
        <v>50880</v>
      </c>
      <c r="G3" s="120"/>
      <c r="H3" s="121"/>
    </row>
    <row r="4" spans="1:8" x14ac:dyDescent="0.15">
      <c r="A4" s="122"/>
      <c r="B4" s="123"/>
      <c r="C4" s="124"/>
      <c r="D4" s="125">
        <v>27770</v>
      </c>
      <c r="E4" s="126"/>
      <c r="F4" s="127">
        <v>26879</v>
      </c>
      <c r="G4" s="128"/>
      <c r="H4" s="129"/>
    </row>
    <row r="5" spans="1:8" x14ac:dyDescent="0.15">
      <c r="A5" s="110" t="s">
        <v>515</v>
      </c>
      <c r="B5" s="115"/>
      <c r="C5" s="116"/>
      <c r="D5" s="117">
        <v>73459</v>
      </c>
      <c r="E5" s="118"/>
      <c r="F5" s="119">
        <v>63956</v>
      </c>
      <c r="G5" s="120"/>
      <c r="H5" s="121"/>
    </row>
    <row r="6" spans="1:8" x14ac:dyDescent="0.15">
      <c r="A6" s="122"/>
      <c r="B6" s="123"/>
      <c r="C6" s="124"/>
      <c r="D6" s="125">
        <v>37789</v>
      </c>
      <c r="E6" s="126"/>
      <c r="F6" s="127">
        <v>29239</v>
      </c>
      <c r="G6" s="128"/>
      <c r="H6" s="129"/>
    </row>
    <row r="7" spans="1:8" x14ac:dyDescent="0.15">
      <c r="A7" s="110" t="s">
        <v>516</v>
      </c>
      <c r="B7" s="115"/>
      <c r="C7" s="116"/>
      <c r="D7" s="117">
        <v>89462</v>
      </c>
      <c r="E7" s="118"/>
      <c r="F7" s="119">
        <v>66255</v>
      </c>
      <c r="G7" s="120"/>
      <c r="H7" s="121"/>
    </row>
    <row r="8" spans="1:8" x14ac:dyDescent="0.15">
      <c r="A8" s="122"/>
      <c r="B8" s="123"/>
      <c r="C8" s="124"/>
      <c r="D8" s="125">
        <v>57481</v>
      </c>
      <c r="E8" s="126"/>
      <c r="F8" s="127">
        <v>31822</v>
      </c>
      <c r="G8" s="128"/>
      <c r="H8" s="129"/>
    </row>
    <row r="9" spans="1:8" x14ac:dyDescent="0.15">
      <c r="A9" s="110" t="s">
        <v>517</v>
      </c>
      <c r="B9" s="115"/>
      <c r="C9" s="116"/>
      <c r="D9" s="117">
        <v>66360</v>
      </c>
      <c r="E9" s="118"/>
      <c r="F9" s="119">
        <v>92247</v>
      </c>
      <c r="G9" s="120"/>
      <c r="H9" s="121"/>
    </row>
    <row r="10" spans="1:8" x14ac:dyDescent="0.15">
      <c r="A10" s="122"/>
      <c r="B10" s="123"/>
      <c r="C10" s="124"/>
      <c r="D10" s="125">
        <v>40045</v>
      </c>
      <c r="E10" s="126"/>
      <c r="F10" s="127">
        <v>37204</v>
      </c>
      <c r="G10" s="128"/>
      <c r="H10" s="129"/>
    </row>
    <row r="11" spans="1:8" x14ac:dyDescent="0.15">
      <c r="A11" s="110" t="s">
        <v>518</v>
      </c>
      <c r="B11" s="115"/>
      <c r="C11" s="116"/>
      <c r="D11" s="117">
        <v>98418</v>
      </c>
      <c r="E11" s="118"/>
      <c r="F11" s="119">
        <v>67319</v>
      </c>
      <c r="G11" s="120"/>
      <c r="H11" s="121"/>
    </row>
    <row r="12" spans="1:8" x14ac:dyDescent="0.15">
      <c r="A12" s="122"/>
      <c r="B12" s="123"/>
      <c r="C12" s="130"/>
      <c r="D12" s="125">
        <v>53368</v>
      </c>
      <c r="E12" s="126"/>
      <c r="F12" s="127">
        <v>38101</v>
      </c>
      <c r="G12" s="128"/>
      <c r="H12" s="129"/>
    </row>
    <row r="13" spans="1:8" x14ac:dyDescent="0.15">
      <c r="A13" s="110"/>
      <c r="B13" s="115"/>
      <c r="C13" s="131"/>
      <c r="D13" s="132">
        <v>77224</v>
      </c>
      <c r="E13" s="133"/>
      <c r="F13" s="134">
        <v>68131</v>
      </c>
      <c r="G13" s="135"/>
      <c r="H13" s="121"/>
    </row>
    <row r="14" spans="1:8" x14ac:dyDescent="0.15">
      <c r="A14" s="122"/>
      <c r="B14" s="123"/>
      <c r="C14" s="124"/>
      <c r="D14" s="125">
        <v>43291</v>
      </c>
      <c r="E14" s="126"/>
      <c r="F14" s="127">
        <v>32649</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5.08</v>
      </c>
      <c r="C19" s="136">
        <f>ROUND(VALUE(SUBSTITUTE(実質収支比率等に係る経年分析!G$48,"▲","-")),2)</f>
        <v>6.78</v>
      </c>
      <c r="D19" s="136">
        <f>ROUND(VALUE(SUBSTITUTE(実質収支比率等に係る経年分析!H$48,"▲","-")),2)</f>
        <v>5.98</v>
      </c>
      <c r="E19" s="136">
        <f>ROUND(VALUE(SUBSTITUTE(実質収支比率等に係る経年分析!I$48,"▲","-")),2)</f>
        <v>6.06</v>
      </c>
      <c r="F19" s="136">
        <f>ROUND(VALUE(SUBSTITUTE(実質収支比率等に係る経年分析!J$48,"▲","-")),2)</f>
        <v>6.41</v>
      </c>
    </row>
    <row r="20" spans="1:11" x14ac:dyDescent="0.15">
      <c r="A20" s="136" t="s">
        <v>44</v>
      </c>
      <c r="B20" s="136">
        <f>ROUND(VALUE(SUBSTITUTE(実質収支比率等に係る経年分析!F$47,"▲","-")),2)</f>
        <v>28.27</v>
      </c>
      <c r="C20" s="136">
        <f>ROUND(VALUE(SUBSTITUTE(実質収支比率等に係る経年分析!G$47,"▲","-")),2)</f>
        <v>30.41</v>
      </c>
      <c r="D20" s="136">
        <f>ROUND(VALUE(SUBSTITUTE(実質収支比率等に係る経年分析!H$47,"▲","-")),2)</f>
        <v>33.9</v>
      </c>
      <c r="E20" s="136">
        <f>ROUND(VALUE(SUBSTITUTE(実質収支比率等に係る経年分析!I$47,"▲","-")),2)</f>
        <v>35.51</v>
      </c>
      <c r="F20" s="136">
        <f>ROUND(VALUE(SUBSTITUTE(実質収支比率等に係る経年分析!J$47,"▲","-")),2)</f>
        <v>34.340000000000003</v>
      </c>
    </row>
    <row r="21" spans="1:11" x14ac:dyDescent="0.15">
      <c r="A21" s="136" t="s">
        <v>45</v>
      </c>
      <c r="B21" s="136">
        <f>IF(ISNUMBER(VALUE(SUBSTITUTE(実質収支比率等に係る経年分析!F$49,"▲","-"))),ROUND(VALUE(SUBSTITUTE(実質収支比率等に係る経年分析!F$49,"▲","-")),2),NA())</f>
        <v>2.63</v>
      </c>
      <c r="C21" s="136">
        <f>IF(ISNUMBER(VALUE(SUBSTITUTE(実質収支比率等に係る経年分析!G$49,"▲","-"))),ROUND(VALUE(SUBSTITUTE(実質収支比率等に係る経年分析!G$49,"▲","-")),2),NA())</f>
        <v>5.93</v>
      </c>
      <c r="D21" s="136">
        <f>IF(ISNUMBER(VALUE(SUBSTITUTE(実質収支比率等に係る経年分析!H$49,"▲","-"))),ROUND(VALUE(SUBSTITUTE(実質収支比率等に係る経年分析!H$49,"▲","-")),2),NA())</f>
        <v>2.66</v>
      </c>
      <c r="E21" s="136">
        <f>IF(ISNUMBER(VALUE(SUBSTITUTE(実質収支比率等に係る経年分析!I$49,"▲","-"))),ROUND(VALUE(SUBSTITUTE(実質収支比率等に係る経年分析!I$49,"▲","-")),2),NA())</f>
        <v>2.13</v>
      </c>
      <c r="F21" s="136">
        <f>IF(ISNUMBER(VALUE(SUBSTITUTE(実質収支比率等に係る経年分析!J$49,"▲","-"))),ROUND(VALUE(SUBSTITUTE(実質収支比率等に係る経年分析!J$49,"▲","-")),2),NA())</f>
        <v>-1.4</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0.05</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0.04</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f>IF(ROUND(VALUE(SUBSTITUTE(連結実質赤字比率に係る赤字・黒字の構成分析!I$42,"▲", "-")), 2) &lt; 0, ABS(ROUND(VALUE(SUBSTITUTE(連結実質赤字比率に係る赤字・黒字の構成分析!I$42,"▲", "-")), 2)), NA())</f>
        <v>0.05</v>
      </c>
      <c r="I28" s="137" t="e">
        <f>IF(ROUND(VALUE(SUBSTITUTE(連結実質赤字比率に係る赤字・黒字の構成分析!I$42,"▲", "-")), 2) &gt;= 0, ABS(ROUND(VALUE(SUBSTITUTE(連結実質赤字比率に係る赤字・黒字の構成分析!I$42,"▲", "-")), 2)), NA())</f>
        <v>#N/A</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玉名市浄化槽整備事業特別会計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x14ac:dyDescent="0.15">
      <c r="A30" s="137" t="str">
        <f>IF(連結実質赤字比率に係る赤字・黒字の構成分析!C$40="",NA(),連結実質赤字比率に係る赤字・黒字の構成分析!C$40)</f>
        <v>九州新幹線渇水等被害対策事業特別会計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0.21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0.24</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0.14000000000000001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7.0000000000000007E-2</v>
      </c>
    </row>
    <row r="31" spans="1:11" x14ac:dyDescent="0.15">
      <c r="A31" s="137" t="str">
        <f>IF(連結実質赤字比率に係る赤字・黒字の構成分析!C$39="",NA(),連結実質赤字比率に係る赤字・黒字の構成分析!C$39)</f>
        <v>玉名市農業集落排水事業会計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0.45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0.43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0.74</v>
      </c>
    </row>
    <row r="32" spans="1:11" x14ac:dyDescent="0.15">
      <c r="A32" s="137" t="str">
        <f>IF(連結実質赤字比率に係る赤字・黒字の構成分析!C$38="",NA(),連結実質赤字比率に係る赤字・黒字の構成分析!C$38)</f>
        <v>玉名市介護保険事業特別会計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0.69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0.61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0.42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0.96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1.57</v>
      </c>
    </row>
    <row r="33" spans="1:16" x14ac:dyDescent="0.15">
      <c r="A33" s="137" t="str">
        <f>IF(連結実質赤字比率に係る赤字・黒字の構成分析!C$37="",NA(),連結実質赤字比率に係る赤字・黒字の構成分析!C$37)</f>
        <v>玉名市国民健康保険事業特別会計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0.88</v>
      </c>
      <c r="D33" s="137">
        <f>IF(ROUND(VALUE(SUBSTITUTE(連結実質赤字比率に係る赤字・黒字の構成分析!G$37,"▲", "-")), 2) &lt; 0, ABS(ROUND(VALUE(SUBSTITUTE(連結実質赤字比率に係る赤字・黒字の構成分析!G$37,"▲", "-")), 2)), NA())</f>
        <v>0.57999999999999996</v>
      </c>
      <c r="E33" s="137" t="e">
        <f>IF(ROUND(VALUE(SUBSTITUTE(連結実質赤字比率に係る赤字・黒字の構成分析!G$37,"▲", "-")), 2) &gt;= 0, ABS(ROUND(VALUE(SUBSTITUTE(連結実質赤字比率に係る赤字・黒字の構成分析!G$37,"▲", "-")), 2)), NA())</f>
        <v>#N/A</v>
      </c>
      <c r="F33" s="137">
        <f>IF(ROUND(VALUE(SUBSTITUTE(連結実質赤字比率に係る赤字・黒字の構成分析!H$37,"▲", "-")), 2) &lt; 0, ABS(ROUND(VALUE(SUBSTITUTE(連結実質赤字比率に係る赤字・黒字の構成分析!H$37,"▲", "-")), 2)), NA())</f>
        <v>0.96</v>
      </c>
      <c r="G33" s="137" t="e">
        <f>IF(ROUND(VALUE(SUBSTITUTE(連結実質赤字比率に係る赤字・黒字の構成分析!H$37,"▲", "-")), 2) &gt;= 0, ABS(ROUND(VALUE(SUBSTITUTE(連結実質赤字比率に係る赤字・黒字の構成分析!H$37,"▲", "-")), 2)), NA())</f>
        <v>#N/A</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1.76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3.46</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4.8600000000000003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6.66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5.73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5.91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6.33</v>
      </c>
    </row>
    <row r="35" spans="1:16" x14ac:dyDescent="0.15">
      <c r="A35" s="137" t="str">
        <f>IF(連結実質赤字比率に係る赤字・黒字の構成分析!C$35="",NA(),連結実質赤字比率に係る赤字・黒字の構成分析!C$35)</f>
        <v>玉名市公共下水道事業会計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6.66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7.59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8.07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7.88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8.07</v>
      </c>
    </row>
    <row r="36" spans="1:16" x14ac:dyDescent="0.15">
      <c r="A36" s="137" t="str">
        <f>IF(連結実質赤字比率に係る赤字・黒字の構成分析!C$34="",NA(),連結実質赤字比率に係る赤字・黒字の構成分析!C$34)</f>
        <v>玉名市水道事業会計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7.86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8.39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8.26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8.67</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2767</v>
      </c>
      <c r="E42" s="138"/>
      <c r="F42" s="138"/>
      <c r="G42" s="138">
        <f>'実質公債費比率（分子）の構造'!L$52</f>
        <v>3025</v>
      </c>
      <c r="H42" s="138"/>
      <c r="I42" s="138"/>
      <c r="J42" s="138">
        <f>'実質公債費比率（分子）の構造'!M$52</f>
        <v>3125</v>
      </c>
      <c r="K42" s="138"/>
      <c r="L42" s="138"/>
      <c r="M42" s="138">
        <f>'実質公債費比率（分子）の構造'!N$52</f>
        <v>2952</v>
      </c>
      <c r="N42" s="138"/>
      <c r="O42" s="138"/>
      <c r="P42" s="138">
        <f>'実質公債費比率（分子）の構造'!O$52</f>
        <v>2955</v>
      </c>
    </row>
    <row r="43" spans="1:16" x14ac:dyDescent="0.15">
      <c r="A43" s="138" t="s">
        <v>53</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54</v>
      </c>
      <c r="B44" s="138">
        <f>'実質公債費比率（分子）の構造'!K$50</f>
        <v>29</v>
      </c>
      <c r="C44" s="138"/>
      <c r="D44" s="138"/>
      <c r="E44" s="138">
        <f>'実質公債費比率（分子）の構造'!L$50</f>
        <v>23</v>
      </c>
      <c r="F44" s="138"/>
      <c r="G44" s="138"/>
      <c r="H44" s="138">
        <f>'実質公債費比率（分子）の構造'!M$50</f>
        <v>18</v>
      </c>
      <c r="I44" s="138"/>
      <c r="J44" s="138"/>
      <c r="K44" s="138">
        <f>'実質公債費比率（分子）の構造'!N$50</f>
        <v>14</v>
      </c>
      <c r="L44" s="138"/>
      <c r="M44" s="138"/>
      <c r="N44" s="138">
        <f>'実質公債費比率（分子）の構造'!O$50</f>
        <v>12</v>
      </c>
      <c r="O44" s="138"/>
      <c r="P44" s="138"/>
    </row>
    <row r="45" spans="1:16" x14ac:dyDescent="0.15">
      <c r="A45" s="138" t="s">
        <v>55</v>
      </c>
      <c r="B45" s="138">
        <f>'実質公債費比率（分子）の構造'!K$49</f>
        <v>341</v>
      </c>
      <c r="C45" s="138"/>
      <c r="D45" s="138"/>
      <c r="E45" s="138">
        <f>'実質公債費比率（分子）の構造'!L$49</f>
        <v>316</v>
      </c>
      <c r="F45" s="138"/>
      <c r="G45" s="138"/>
      <c r="H45" s="138">
        <f>'実質公債費比率（分子）の構造'!M$49</f>
        <v>283</v>
      </c>
      <c r="I45" s="138"/>
      <c r="J45" s="138"/>
      <c r="K45" s="138">
        <f>'実質公債費比率（分子）の構造'!N$49</f>
        <v>206</v>
      </c>
      <c r="L45" s="138"/>
      <c r="M45" s="138"/>
      <c r="N45" s="138">
        <f>'実質公債費比率（分子）の構造'!O$49</f>
        <v>240</v>
      </c>
      <c r="O45" s="138"/>
      <c r="P45" s="138"/>
    </row>
    <row r="46" spans="1:16" x14ac:dyDescent="0.15">
      <c r="A46" s="138" t="s">
        <v>56</v>
      </c>
      <c r="B46" s="138">
        <f>'実質公債費比率（分子）の構造'!K$48</f>
        <v>755</v>
      </c>
      <c r="C46" s="138"/>
      <c r="D46" s="138"/>
      <c r="E46" s="138">
        <f>'実質公債費比率（分子）の構造'!L$48</f>
        <v>784</v>
      </c>
      <c r="F46" s="138"/>
      <c r="G46" s="138"/>
      <c r="H46" s="138">
        <f>'実質公債費比率（分子）の構造'!M$48</f>
        <v>680</v>
      </c>
      <c r="I46" s="138"/>
      <c r="J46" s="138"/>
      <c r="K46" s="138">
        <f>'実質公債費比率（分子）の構造'!N$48</f>
        <v>632</v>
      </c>
      <c r="L46" s="138"/>
      <c r="M46" s="138"/>
      <c r="N46" s="138">
        <f>'実質公債費比率（分子）の構造'!O$48</f>
        <v>658</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3397</v>
      </c>
      <c r="C49" s="138"/>
      <c r="D49" s="138"/>
      <c r="E49" s="138">
        <f>'実質公債費比率（分子）の構造'!L$45</f>
        <v>3455</v>
      </c>
      <c r="F49" s="138"/>
      <c r="G49" s="138"/>
      <c r="H49" s="138">
        <f>'実質公債費比率（分子）の構造'!M$45</f>
        <v>3462</v>
      </c>
      <c r="I49" s="138"/>
      <c r="J49" s="138"/>
      <c r="K49" s="138">
        <f>'実質公債費比率（分子）の構造'!N$45</f>
        <v>3358</v>
      </c>
      <c r="L49" s="138"/>
      <c r="M49" s="138"/>
      <c r="N49" s="138">
        <f>'実質公債費比率（分子）の構造'!O$45</f>
        <v>3308</v>
      </c>
      <c r="O49" s="138"/>
      <c r="P49" s="138"/>
    </row>
    <row r="50" spans="1:16" x14ac:dyDescent="0.15">
      <c r="A50" s="138" t="s">
        <v>60</v>
      </c>
      <c r="B50" s="138" t="e">
        <f>NA()</f>
        <v>#N/A</v>
      </c>
      <c r="C50" s="138">
        <f>IF(ISNUMBER('実質公債費比率（分子）の構造'!K$53),'実質公債費比率（分子）の構造'!K$53,NA())</f>
        <v>1755</v>
      </c>
      <c r="D50" s="138" t="e">
        <f>NA()</f>
        <v>#N/A</v>
      </c>
      <c r="E50" s="138" t="e">
        <f>NA()</f>
        <v>#N/A</v>
      </c>
      <c r="F50" s="138">
        <f>IF(ISNUMBER('実質公債費比率（分子）の構造'!L$53),'実質公債費比率（分子）の構造'!L$53,NA())</f>
        <v>1553</v>
      </c>
      <c r="G50" s="138" t="e">
        <f>NA()</f>
        <v>#N/A</v>
      </c>
      <c r="H50" s="138" t="e">
        <f>NA()</f>
        <v>#N/A</v>
      </c>
      <c r="I50" s="138">
        <f>IF(ISNUMBER('実質公債費比率（分子）の構造'!M$53),'実質公債費比率（分子）の構造'!M$53,NA())</f>
        <v>1318</v>
      </c>
      <c r="J50" s="138" t="e">
        <f>NA()</f>
        <v>#N/A</v>
      </c>
      <c r="K50" s="138" t="e">
        <f>NA()</f>
        <v>#N/A</v>
      </c>
      <c r="L50" s="138">
        <f>IF(ISNUMBER('実質公債費比率（分子）の構造'!N$53),'実質公債費比率（分子）の構造'!N$53,NA())</f>
        <v>1258</v>
      </c>
      <c r="M50" s="138" t="e">
        <f>NA()</f>
        <v>#N/A</v>
      </c>
      <c r="N50" s="138" t="e">
        <f>NA()</f>
        <v>#N/A</v>
      </c>
      <c r="O50" s="138">
        <f>IF(ISNUMBER('実質公債費比率（分子）の構造'!O$53),'実質公債費比率（分子）の構造'!O$53,NA())</f>
        <v>1263</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28493</v>
      </c>
      <c r="E56" s="137"/>
      <c r="F56" s="137"/>
      <c r="G56" s="137">
        <f>'将来負担比率（分子）の構造'!J$52</f>
        <v>28689</v>
      </c>
      <c r="H56" s="137"/>
      <c r="I56" s="137"/>
      <c r="J56" s="137">
        <f>'将来負担比率（分子）の構造'!K$52</f>
        <v>29107</v>
      </c>
      <c r="K56" s="137"/>
      <c r="L56" s="137"/>
      <c r="M56" s="137">
        <f>'将来負担比率（分子）の構造'!L$52</f>
        <v>28263</v>
      </c>
      <c r="N56" s="137"/>
      <c r="O56" s="137"/>
      <c r="P56" s="137">
        <f>'将来負担比率（分子）の構造'!M$52</f>
        <v>29867</v>
      </c>
    </row>
    <row r="57" spans="1:16" x14ac:dyDescent="0.15">
      <c r="A57" s="137" t="s">
        <v>36</v>
      </c>
      <c r="B57" s="137"/>
      <c r="C57" s="137"/>
      <c r="D57" s="137">
        <f>'将来負担比率（分子）の構造'!I$51</f>
        <v>3688</v>
      </c>
      <c r="E57" s="137"/>
      <c r="F57" s="137"/>
      <c r="G57" s="137">
        <f>'将来負担比率（分子）の構造'!J$51</f>
        <v>3093</v>
      </c>
      <c r="H57" s="137"/>
      <c r="I57" s="137"/>
      <c r="J57" s="137">
        <f>'将来負担比率（分子）の構造'!K$51</f>
        <v>3011</v>
      </c>
      <c r="K57" s="137"/>
      <c r="L57" s="137"/>
      <c r="M57" s="137">
        <f>'将来負担比率（分子）の構造'!L$51</f>
        <v>5817</v>
      </c>
      <c r="N57" s="137"/>
      <c r="O57" s="137"/>
      <c r="P57" s="137">
        <f>'将来負担比率（分子）の構造'!M$51</f>
        <v>1524</v>
      </c>
    </row>
    <row r="58" spans="1:16" x14ac:dyDescent="0.15">
      <c r="A58" s="137" t="s">
        <v>35</v>
      </c>
      <c r="B58" s="137"/>
      <c r="C58" s="137"/>
      <c r="D58" s="137">
        <f>'将来負担比率（分子）の構造'!I$50</f>
        <v>8153</v>
      </c>
      <c r="E58" s="137"/>
      <c r="F58" s="137"/>
      <c r="G58" s="137">
        <f>'将来負担比率（分子）の構造'!J$50</f>
        <v>9081</v>
      </c>
      <c r="H58" s="137"/>
      <c r="I58" s="137"/>
      <c r="J58" s="137">
        <f>'将来負担比率（分子）の構造'!K$50</f>
        <v>9226</v>
      </c>
      <c r="K58" s="137"/>
      <c r="L58" s="137"/>
      <c r="M58" s="137">
        <f>'将来負担比率（分子）の構造'!L$50</f>
        <v>9577</v>
      </c>
      <c r="N58" s="137"/>
      <c r="O58" s="137"/>
      <c r="P58" s="137">
        <f>'将来負担比率（分子）の構造'!M$50</f>
        <v>9284</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4872</v>
      </c>
      <c r="C62" s="137"/>
      <c r="D62" s="137"/>
      <c r="E62" s="137">
        <f>'将来負担比率（分子）の構造'!J$45</f>
        <v>4962</v>
      </c>
      <c r="F62" s="137"/>
      <c r="G62" s="137"/>
      <c r="H62" s="137">
        <f>'将来負担比率（分子）の構造'!K$45</f>
        <v>4137</v>
      </c>
      <c r="I62" s="137"/>
      <c r="J62" s="137"/>
      <c r="K62" s="137">
        <f>'将来負担比率（分子）の構造'!L$45</f>
        <v>3743</v>
      </c>
      <c r="L62" s="137"/>
      <c r="M62" s="137"/>
      <c r="N62" s="137">
        <f>'将来負担比率（分子）の構造'!M$45</f>
        <v>2286</v>
      </c>
      <c r="O62" s="137"/>
      <c r="P62" s="137"/>
    </row>
    <row r="63" spans="1:16" x14ac:dyDescent="0.15">
      <c r="A63" s="137" t="s">
        <v>28</v>
      </c>
      <c r="B63" s="137">
        <f>'将来負担比率（分子）の構造'!I$44</f>
        <v>1875</v>
      </c>
      <c r="C63" s="137"/>
      <c r="D63" s="137"/>
      <c r="E63" s="137">
        <f>'将来負担比率（分子）の構造'!J$44</f>
        <v>1968</v>
      </c>
      <c r="F63" s="137"/>
      <c r="G63" s="137"/>
      <c r="H63" s="137">
        <f>'将来負担比率（分子）の構造'!K$44</f>
        <v>1913</v>
      </c>
      <c r="I63" s="137"/>
      <c r="J63" s="137"/>
      <c r="K63" s="137">
        <f>'将来負担比率（分子）の構造'!L$44</f>
        <v>1861</v>
      </c>
      <c r="L63" s="137"/>
      <c r="M63" s="137"/>
      <c r="N63" s="137">
        <f>'将来負担比率（分子）の構造'!M$44</f>
        <v>1982</v>
      </c>
      <c r="O63" s="137"/>
      <c r="P63" s="137"/>
    </row>
    <row r="64" spans="1:16" x14ac:dyDescent="0.15">
      <c r="A64" s="137" t="s">
        <v>27</v>
      </c>
      <c r="B64" s="137">
        <f>'将来負担比率（分子）の構造'!I$43</f>
        <v>10978</v>
      </c>
      <c r="C64" s="137"/>
      <c r="D64" s="137"/>
      <c r="E64" s="137">
        <f>'将来負担比率（分子）の構造'!J$43</f>
        <v>10866</v>
      </c>
      <c r="F64" s="137"/>
      <c r="G64" s="137"/>
      <c r="H64" s="137">
        <f>'将来負担比率（分子）の構造'!K$43</f>
        <v>9945</v>
      </c>
      <c r="I64" s="137"/>
      <c r="J64" s="137"/>
      <c r="K64" s="137">
        <f>'将来負担比率（分子）の構造'!L$43</f>
        <v>9072</v>
      </c>
      <c r="L64" s="137"/>
      <c r="M64" s="137"/>
      <c r="N64" s="137">
        <f>'将来負担比率（分子）の構造'!M$43</f>
        <v>7665</v>
      </c>
      <c r="O64" s="137"/>
      <c r="P64" s="137"/>
    </row>
    <row r="65" spans="1:16" x14ac:dyDescent="0.15">
      <c r="A65" s="137" t="s">
        <v>26</v>
      </c>
      <c r="B65" s="137">
        <f>'将来負担比率（分子）の構造'!I$42</f>
        <v>82</v>
      </c>
      <c r="C65" s="137"/>
      <c r="D65" s="137"/>
      <c r="E65" s="137">
        <f>'将来負担比率（分子）の構造'!J$42</f>
        <v>77</v>
      </c>
      <c r="F65" s="137"/>
      <c r="G65" s="137"/>
      <c r="H65" s="137">
        <f>'将来負担比率（分子）の構造'!K$42</f>
        <v>46</v>
      </c>
      <c r="I65" s="137"/>
      <c r="J65" s="137"/>
      <c r="K65" s="137">
        <f>'将来負担比率（分子）の構造'!L$42</f>
        <v>31</v>
      </c>
      <c r="L65" s="137"/>
      <c r="M65" s="137"/>
      <c r="N65" s="137">
        <f>'将来負担比率（分子）の構造'!M$42</f>
        <v>20</v>
      </c>
      <c r="O65" s="137"/>
      <c r="P65" s="137"/>
    </row>
    <row r="66" spans="1:16" x14ac:dyDescent="0.15">
      <c r="A66" s="137" t="s">
        <v>25</v>
      </c>
      <c r="B66" s="137">
        <f>'将来負担比率（分子）の構造'!I$41</f>
        <v>31079</v>
      </c>
      <c r="C66" s="137"/>
      <c r="D66" s="137"/>
      <c r="E66" s="137">
        <f>'将来負担比率（分子）の構造'!J$41</f>
        <v>30273</v>
      </c>
      <c r="F66" s="137"/>
      <c r="G66" s="137"/>
      <c r="H66" s="137">
        <f>'将来負担比率（分子）の構造'!K$41</f>
        <v>30430</v>
      </c>
      <c r="I66" s="137"/>
      <c r="J66" s="137"/>
      <c r="K66" s="137">
        <f>'将来負担比率（分子）の構造'!L$41</f>
        <v>30335</v>
      </c>
      <c r="L66" s="137"/>
      <c r="M66" s="137"/>
      <c r="N66" s="137">
        <f>'将来負担比率（分子）の構造'!M$41</f>
        <v>31124</v>
      </c>
      <c r="O66" s="137"/>
      <c r="P66" s="137"/>
    </row>
    <row r="67" spans="1:16" x14ac:dyDescent="0.15">
      <c r="A67" s="137" t="s">
        <v>64</v>
      </c>
      <c r="B67" s="137" t="e">
        <f>NA()</f>
        <v>#N/A</v>
      </c>
      <c r="C67" s="137">
        <f>IF(ISNUMBER('将来負担比率（分子）の構造'!I$53), IF('将来負担比率（分子）の構造'!I$53 &lt; 0, 0, '将来負担比率（分子）の構造'!I$53), NA())</f>
        <v>8552</v>
      </c>
      <c r="D67" s="137" t="e">
        <f>NA()</f>
        <v>#N/A</v>
      </c>
      <c r="E67" s="137" t="e">
        <f>NA()</f>
        <v>#N/A</v>
      </c>
      <c r="F67" s="137">
        <f>IF(ISNUMBER('将来負担比率（分子）の構造'!J$53), IF('将来負担比率（分子）の構造'!J$53 &lt; 0, 0, '将来負担比率（分子）の構造'!J$53), NA())</f>
        <v>7283</v>
      </c>
      <c r="G67" s="137" t="e">
        <f>NA()</f>
        <v>#N/A</v>
      </c>
      <c r="H67" s="137" t="e">
        <f>NA()</f>
        <v>#N/A</v>
      </c>
      <c r="I67" s="137">
        <f>IF(ISNUMBER('将来負担比率（分子）の構造'!K$53), IF('将来負担比率（分子）の構造'!K$53 &lt; 0, 0, '将来負担比率（分子）の構造'!K$53), NA())</f>
        <v>5127</v>
      </c>
      <c r="J67" s="137" t="e">
        <f>NA()</f>
        <v>#N/A</v>
      </c>
      <c r="K67" s="137" t="e">
        <f>NA()</f>
        <v>#N/A</v>
      </c>
      <c r="L67" s="137">
        <f>IF(ISNUMBER('将来負担比率（分子）の構造'!L$53), IF('将来負担比率（分子）の構造'!L$53 &lt; 0, 0, '将来負担比率（分子）の構造'!L$53), NA())</f>
        <v>1387</v>
      </c>
      <c r="M67" s="137" t="e">
        <f>NA()</f>
        <v>#N/A</v>
      </c>
      <c r="N67" s="137" t="e">
        <f>NA()</f>
        <v>#N/A</v>
      </c>
      <c r="O67" s="137">
        <f>IF(ISNUMBER('将来負担比率（分子）の構造'!M$53), IF('将来負担比率（分子）の構造'!M$53 &lt; 0, 0, '将来負担比率（分子）の構造'!M$53), NA())</f>
        <v>2401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lpstr>財政比較分析表!Print_Area</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坂野　克久</cp:lastModifiedBy>
  <cp:lastPrinted>2018-05-16T04:49:00Z</cp:lastPrinted>
  <dcterms:created xsi:type="dcterms:W3CDTF">2018-01-24T06:28:33Z</dcterms:created>
  <dcterms:modified xsi:type="dcterms:W3CDTF">2018-11-05T09:37:07Z</dcterms:modified>
  <cp:category/>
</cp:coreProperties>
</file>