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25" yWindow="32760" windowWidth="8880" windowHeight="8205" activeTab="3"/>
  </bookViews>
  <sheets>
    <sheet name="202条の3" sheetId="1" r:id="rId1"/>
    <sheet name="180条の5" sheetId="2" r:id="rId2"/>
    <sheet name="要綱等" sheetId="3" r:id="rId3"/>
    <sheet name="玉名市実績・経年比較（広域含めない）" sheetId="4" r:id="rId4"/>
  </sheets>
  <definedNames>
    <definedName name="_xlnm.Print_Area" localSheetId="1">'180条の5'!$A$1:$J$19</definedName>
    <definedName name="_xlnm.Print_Area" localSheetId="0">'202条の3'!$A$1:$L$65</definedName>
    <definedName name="_xlnm.Print_Area" localSheetId="2">'要綱等'!$A$1:$K$28</definedName>
  </definedNames>
  <calcPr fullCalcOnLoad="1"/>
</workbook>
</file>

<file path=xl/sharedStrings.xml><?xml version="1.0" encoding="utf-8"?>
<sst xmlns="http://schemas.openxmlformats.org/spreadsheetml/2006/main" count="307" uniqueCount="199">
  <si>
    <t>202条の3に基づく審議会等の登用率</t>
  </si>
  <si>
    <t>所管課</t>
  </si>
  <si>
    <t>総数</t>
  </si>
  <si>
    <t>女性</t>
  </si>
  <si>
    <t>割合</t>
  </si>
  <si>
    <t>総務課</t>
  </si>
  <si>
    <t>玉名市防災会議</t>
  </si>
  <si>
    <t>人権啓発課</t>
  </si>
  <si>
    <t>玉名市男女共同参画審議会</t>
  </si>
  <si>
    <t>玉名市交通安全対策会議</t>
  </si>
  <si>
    <t>文化課</t>
  </si>
  <si>
    <t>玉名市博物館協議会</t>
  </si>
  <si>
    <t>玉名市水防協議会</t>
  </si>
  <si>
    <t>180条の5に基づく審議会等の登用率</t>
  </si>
  <si>
    <t>教育総務課</t>
  </si>
  <si>
    <t>農業委員会</t>
  </si>
  <si>
    <t>監査委員事務局</t>
  </si>
  <si>
    <t>玉名市固定資産評価審査委員会</t>
  </si>
  <si>
    <t>玉名市選挙管理委員会</t>
  </si>
  <si>
    <t>玉名市公平委員会</t>
  </si>
  <si>
    <t>玉名市教育委員会</t>
  </si>
  <si>
    <t>玉名市農業委員会</t>
  </si>
  <si>
    <t>監査委員</t>
  </si>
  <si>
    <t>環境整備課</t>
  </si>
  <si>
    <t>河川水援隊員</t>
  </si>
  <si>
    <t>企画経営課</t>
  </si>
  <si>
    <t>選挙管理委員会事務局</t>
  </si>
  <si>
    <t>玉名市明るい選挙推進委員会</t>
  </si>
  <si>
    <t>生涯学習課</t>
  </si>
  <si>
    <t>玉名市社会教育委員</t>
  </si>
  <si>
    <t>玉名市図書館協議会</t>
  </si>
  <si>
    <t>玉名市青少年センター運営協議会</t>
  </si>
  <si>
    <t>玉名市女性の会助成金交付審査会</t>
  </si>
  <si>
    <t>玉名市都市計画審議会</t>
  </si>
  <si>
    <t>総合福祉課</t>
  </si>
  <si>
    <t>玉名市災害時要援護者避難対策会議</t>
  </si>
  <si>
    <t>子育て支援課</t>
  </si>
  <si>
    <t>玉名市立伊倉児童センター運営審議会</t>
  </si>
  <si>
    <t>有明広域行政事務組合</t>
  </si>
  <si>
    <t>有明広域行政事務組合障害者自立支援審査会</t>
  </si>
  <si>
    <t>広域</t>
  </si>
  <si>
    <t>有明広域行政事務組合消防本部消防職員委員会</t>
  </si>
  <si>
    <t>有明広域行政事務組合消防本部安全衛生委員会</t>
  </si>
  <si>
    <t>玉名市国民健康保険運営協議会</t>
  </si>
  <si>
    <t>玉名市健康づくり推進協議会</t>
  </si>
  <si>
    <t>玉名市食育推進連携会議</t>
  </si>
  <si>
    <t>高齢介護課</t>
  </si>
  <si>
    <t>農林水産政策課</t>
  </si>
  <si>
    <t>広域圏を含まない</t>
  </si>
  <si>
    <t>広域圏を含む</t>
  </si>
  <si>
    <t>女性数</t>
  </si>
  <si>
    <t>％</t>
  </si>
  <si>
    <t>有明広域行政事務組合建設工事等指名審査会</t>
  </si>
  <si>
    <t>有明広域行政事務組合事務局安全衛生委員会</t>
  </si>
  <si>
    <t>＊近年の推移</t>
  </si>
  <si>
    <t>＊近年の推移（広域を除く玉名市分のみ）</t>
  </si>
  <si>
    <t xml:space="preserve">  平成18年度　15.9％　平成19年度　16.0％　平成20年度　20.7％</t>
  </si>
  <si>
    <t>　平成18年度　32.7％　平成19年度　23.6％　平成20年度　24.4％</t>
  </si>
  <si>
    <t>玉名市平均</t>
  </si>
  <si>
    <t>平成18年</t>
  </si>
  <si>
    <t>平成19年</t>
  </si>
  <si>
    <t>平成20年</t>
  </si>
  <si>
    <t>平成21年</t>
  </si>
  <si>
    <t>平成22年</t>
  </si>
  <si>
    <t>　平成18年度　 7.0％  平成19年度　 7.0％　 平成20年度　 8.9％</t>
  </si>
  <si>
    <t>管財課</t>
  </si>
  <si>
    <t>玉名市国民保護協議会</t>
  </si>
  <si>
    <t>　平成21年度　16.1％　平成22年度　16.1％　平成23年度　17.9％</t>
  </si>
  <si>
    <t>　平成21年度　22.7％　平成22年度　22.5％　平成23年度　21.4％</t>
  </si>
  <si>
    <t>平成23年</t>
  </si>
  <si>
    <t>平成24年</t>
  </si>
  <si>
    <t>玉名市農業振興整備促進協議会</t>
  </si>
  <si>
    <t>玉名市民生委員推薦会</t>
  </si>
  <si>
    <t xml:space="preserve">  平成21年度　24.0％　平成22年度　22.7％　平成23年度　23.4％　</t>
  </si>
  <si>
    <t>玉名市6次産業活性化委員会</t>
  </si>
  <si>
    <t>玉名市子ども・子育て会議</t>
  </si>
  <si>
    <t>建設課</t>
  </si>
  <si>
    <t>平成25年</t>
  </si>
  <si>
    <t>第1次計画</t>
  </si>
  <si>
    <t>第2次計画</t>
  </si>
  <si>
    <t>玉名市下水道事業審議会</t>
  </si>
  <si>
    <t>玉名市行政改革推進懇話会</t>
  </si>
  <si>
    <t>玉名市地域公共交通会議</t>
  </si>
  <si>
    <t>総合福祉課</t>
  </si>
  <si>
    <t>202条3</t>
  </si>
  <si>
    <t>180条5</t>
  </si>
  <si>
    <t>計</t>
  </si>
  <si>
    <t>（玉名市のみ・広域は含まない）</t>
  </si>
  <si>
    <t>女性委員</t>
  </si>
  <si>
    <t>女性比率</t>
  </si>
  <si>
    <t>全体数</t>
  </si>
  <si>
    <t>要綱等に基づく審議会等の登用率</t>
  </si>
  <si>
    <t>コミュニティ推進課</t>
  </si>
  <si>
    <t>平成26年</t>
  </si>
  <si>
    <t>防災安全課</t>
  </si>
  <si>
    <t>　平成24年度　16.7％　平成25年度　19.6％　平成26年度　19.6％</t>
  </si>
  <si>
    <t>前年比</t>
  </si>
  <si>
    <t>（新）</t>
  </si>
  <si>
    <t>有明広域行政事務組合</t>
  </si>
  <si>
    <t>経年比較　</t>
  </si>
  <si>
    <t>≪審議会等における女性委員登用率≫</t>
  </si>
  <si>
    <t>要綱等</t>
  </si>
  <si>
    <t>（202条の3に基づく審議会等、180条の5に基づく委員会、要綱等に基づく委員会等の女性登用率の平均値。広域圏は含まない。）</t>
  </si>
  <si>
    <t>玉名市行政事務外部評価委員会</t>
  </si>
  <si>
    <t>玉名市総合戦略審議会</t>
  </si>
  <si>
    <t>玉名市普通財産評価委員会</t>
  </si>
  <si>
    <t>玉名市有償運送運営協議会</t>
  </si>
  <si>
    <t>くらしサポート課</t>
  </si>
  <si>
    <t>玉名市生活困窮者自立支援調整会議</t>
  </si>
  <si>
    <t>玉名市高齢者福祉及び介護保険運営協議会</t>
  </si>
  <si>
    <t>玉名市要保護児童対策及びDV防止対策等地域協議会</t>
  </si>
  <si>
    <t>保険予防課</t>
  </si>
  <si>
    <t>ふるさとセールス課</t>
  </si>
  <si>
    <t>教育総務課</t>
  </si>
  <si>
    <t>玉名市教育委員会外部評価委員会</t>
  </si>
  <si>
    <t>玉名市新しい学校づくり委員会</t>
  </si>
  <si>
    <t>玉名市教育支援委員会</t>
  </si>
  <si>
    <t>玉名市玉名中央学校給食センター運営委員会</t>
  </si>
  <si>
    <t>玉名市岱明学校給食センター運営委員会</t>
  </si>
  <si>
    <t>玉名市天水学校給食センター運営委員会</t>
  </si>
  <si>
    <t>玉名市学校運営協議会</t>
  </si>
  <si>
    <t>7.7%↗</t>
  </si>
  <si>
    <t>上下水道総務課</t>
  </si>
  <si>
    <t>調査票移動関係</t>
  </si>
  <si>
    <t>無</t>
  </si>
  <si>
    <t>　平成24年度　23.7％　平成25年度　25.9％　平成26年度　28.5％</t>
  </si>
  <si>
    <t>H26年度</t>
  </si>
  <si>
    <t>30母体</t>
  </si>
  <si>
    <t>H27年度</t>
  </si>
  <si>
    <t>6母体</t>
  </si>
  <si>
    <t>18母体</t>
  </si>
  <si>
    <t>平成27年</t>
  </si>
  <si>
    <r>
      <t>　平成24年度　21.3％　平成25年度　22.8％　</t>
    </r>
    <r>
      <rPr>
        <sz val="11"/>
        <color indexed="8"/>
        <rFont val="ＭＳ Ｐゴシック"/>
        <family val="3"/>
      </rPr>
      <t>平成26年度　24.2％</t>
    </r>
  </si>
  <si>
    <t>45母体</t>
  </si>
  <si>
    <t>農地整備課</t>
  </si>
  <si>
    <t>玉名市土地改良事業換地委員会</t>
  </si>
  <si>
    <t>学校評議員</t>
  </si>
  <si>
    <t>H28年度</t>
  </si>
  <si>
    <t>玉名市玉名圏域定住自立圏共生ビジョン懇談会</t>
  </si>
  <si>
    <t>玉名市景観審議会</t>
  </si>
  <si>
    <t>玉名市農村地域工業等導入促進審議会</t>
  </si>
  <si>
    <t>玉名市合併処理浄化槽事業審議会</t>
  </si>
  <si>
    <t>7母体</t>
  </si>
  <si>
    <t>有明広域行政事務組合介護認定審査会</t>
  </si>
  <si>
    <t>平成28年</t>
  </si>
  <si>
    <t>▲4.2%↘</t>
  </si>
  <si>
    <t>▲2.9%↘</t>
  </si>
  <si>
    <t>10.0%↗</t>
  </si>
  <si>
    <t>▲5.2%↘</t>
  </si>
  <si>
    <t>玉名市情報公開審査会</t>
  </si>
  <si>
    <t>隣保館運営審議委員会</t>
  </si>
  <si>
    <t>玉名市文化財保護審議会</t>
  </si>
  <si>
    <t>有明広域行政事務組合賞じゅつ金等審査委員会</t>
  </si>
  <si>
    <t>玉名市空家等対策協議会</t>
  </si>
  <si>
    <t>46母体</t>
  </si>
  <si>
    <t>保健年金課</t>
  </si>
  <si>
    <t>審議会等における女性の登用率（平成29年度）</t>
  </si>
  <si>
    <t>平成30年3月31日現在</t>
  </si>
  <si>
    <t>審議会等における女性の登用率（平成29）</t>
  </si>
  <si>
    <t>H29年度</t>
  </si>
  <si>
    <t>Ｈ29年度</t>
  </si>
  <si>
    <t>平成29年</t>
  </si>
  <si>
    <t>▲3.8%↘</t>
  </si>
  <si>
    <t>無</t>
  </si>
  <si>
    <t>▲2.8%↘</t>
  </si>
  <si>
    <t>玉名市個人情報保護審査会</t>
  </si>
  <si>
    <t>5.1%↗</t>
  </si>
  <si>
    <t>30.0%↗</t>
  </si>
  <si>
    <t>▲12.4%↘</t>
  </si>
  <si>
    <t>8.1%↗</t>
  </si>
  <si>
    <t>▲12.2%↘</t>
  </si>
  <si>
    <t>6.7%↗</t>
  </si>
  <si>
    <t>4.0%↗</t>
  </si>
  <si>
    <t>▲5.0%↘</t>
  </si>
  <si>
    <t>玉名市人・農地プラン検討委員会</t>
  </si>
  <si>
    <t>3.2%↗</t>
  </si>
  <si>
    <t>8.2%↗</t>
  </si>
  <si>
    <t>12.1%↗</t>
  </si>
  <si>
    <t>▲5.6%↘</t>
  </si>
  <si>
    <t>8.0%↗</t>
  </si>
  <si>
    <t>10.8%↗</t>
  </si>
  <si>
    <t>48母体</t>
  </si>
  <si>
    <t>Ｈ30年度</t>
  </si>
  <si>
    <r>
      <rPr>
        <sz val="11"/>
        <rFont val="ＭＳ Ｐゴシック"/>
        <family val="3"/>
      </rPr>
      <t>　平成27年度　19.6％</t>
    </r>
    <r>
      <rPr>
        <sz val="11"/>
        <color indexed="10"/>
        <rFont val="ＭＳ Ｐゴシック"/>
        <family val="3"/>
      </rPr>
      <t>　</t>
    </r>
    <r>
      <rPr>
        <sz val="11"/>
        <rFont val="ＭＳ Ｐゴシック"/>
        <family val="3"/>
      </rPr>
      <t>平成28年度　19.6%</t>
    </r>
    <r>
      <rPr>
        <sz val="11"/>
        <color indexed="10"/>
        <rFont val="ＭＳ Ｐゴシック"/>
        <family val="3"/>
      </rPr>
      <t>　　平成29年度　21.8％　</t>
    </r>
  </si>
  <si>
    <t>審議会等における女性の登用率（平成29年度）</t>
  </si>
  <si>
    <t>　35.0％↗</t>
  </si>
  <si>
    <t>2.2%↗</t>
  </si>
  <si>
    <t>▲3.0%↘</t>
  </si>
  <si>
    <t>▲7.3%↘</t>
  </si>
  <si>
    <r>
      <rPr>
        <sz val="11"/>
        <rFont val="ＭＳ Ｐゴシック"/>
        <family val="3"/>
      </rPr>
      <t>　平成27年度　35.5％</t>
    </r>
    <r>
      <rPr>
        <sz val="11"/>
        <color indexed="10"/>
        <rFont val="ＭＳ Ｐゴシック"/>
        <family val="3"/>
      </rPr>
      <t>　</t>
    </r>
    <r>
      <rPr>
        <sz val="11"/>
        <rFont val="ＭＳ Ｐゴシック"/>
        <family val="3"/>
      </rPr>
      <t>平成28年度　31.3%</t>
    </r>
    <r>
      <rPr>
        <sz val="11"/>
        <color indexed="10"/>
        <rFont val="ＭＳ Ｐゴシック"/>
        <family val="3"/>
      </rPr>
      <t>　　平成</t>
    </r>
    <r>
      <rPr>
        <sz val="11"/>
        <color indexed="10"/>
        <rFont val="ＭＳ Ｐゴシック"/>
        <family val="3"/>
      </rPr>
      <t>29年度　26.8％</t>
    </r>
  </si>
  <si>
    <t>玉名市特別職報酬等審議会</t>
  </si>
  <si>
    <t>新</t>
  </si>
  <si>
    <t>玉名市行政不服審査会</t>
  </si>
  <si>
    <t>玉名市自治基本条例推進委員会</t>
  </si>
  <si>
    <t>1.7％↗</t>
  </si>
  <si>
    <t>1.6％↗</t>
  </si>
  <si>
    <r>
      <rPr>
        <sz val="11"/>
        <rFont val="ＭＳ Ｐゴシック"/>
        <family val="3"/>
      </rPr>
      <t>　平成27年度　21.7％</t>
    </r>
    <r>
      <rPr>
        <sz val="11"/>
        <color indexed="10"/>
        <rFont val="ＭＳ Ｐゴシック"/>
        <family val="3"/>
      </rPr>
      <t>　</t>
    </r>
    <r>
      <rPr>
        <sz val="11"/>
        <rFont val="ＭＳ Ｐゴシック"/>
        <family val="3"/>
      </rPr>
      <t>平成28年度　20.4%</t>
    </r>
    <r>
      <rPr>
        <sz val="11"/>
        <color indexed="10"/>
        <rFont val="ＭＳ Ｐゴシック"/>
        <family val="3"/>
      </rPr>
      <t>　　平成</t>
    </r>
    <r>
      <rPr>
        <sz val="11"/>
        <color indexed="10"/>
        <rFont val="ＭＳ Ｐゴシック"/>
        <family val="3"/>
      </rPr>
      <t>29年度　22.1％</t>
    </r>
  </si>
  <si>
    <t>平成29年度　玉名市平均（実績値）</t>
  </si>
  <si>
    <t>（前年比　1.0％↗）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</si>
</sst>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/>
    </xf>
    <xf numFmtId="176" fontId="0" fillId="0" borderId="0" xfId="0" applyNumberFormat="1" applyBorder="1" applyAlignment="1">
      <alignment horizontal="center" vertical="top"/>
    </xf>
    <xf numFmtId="176" fontId="0" fillId="0" borderId="0" xfId="0" applyNumberFormat="1" applyBorder="1" applyAlignment="1">
      <alignment vertical="top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7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176" fontId="43" fillId="0" borderId="10" xfId="0" applyNumberFormat="1" applyFont="1" applyBorder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176" fontId="0" fillId="33" borderId="0" xfId="0" applyNumberForma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9" fontId="0" fillId="33" borderId="0" xfId="0" applyNumberFormat="1" applyFont="1" applyFill="1" applyAlignment="1">
      <alignment horizontal="center"/>
    </xf>
    <xf numFmtId="0" fontId="44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4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176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vertical="center"/>
    </xf>
    <xf numFmtId="176" fontId="0" fillId="33" borderId="10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 shrinkToFit="1"/>
    </xf>
    <xf numFmtId="176" fontId="0" fillId="33" borderId="0" xfId="0" applyNumberFormat="1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17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9" fontId="0" fillId="33" borderId="0" xfId="0" applyNumberFormat="1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76" fontId="0" fillId="33" borderId="10" xfId="0" applyNumberFormat="1" applyFont="1" applyFill="1" applyBorder="1" applyAlignment="1">
      <alignment/>
    </xf>
    <xf numFmtId="176" fontId="0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10" fontId="0" fillId="33" borderId="10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vertical="center" shrinkToFit="1"/>
    </xf>
    <xf numFmtId="0" fontId="0" fillId="33" borderId="17" xfId="0" applyFill="1" applyBorder="1" applyAlignment="1">
      <alignment vertical="center" shrinkToFit="1"/>
    </xf>
    <xf numFmtId="0" fontId="0" fillId="33" borderId="18" xfId="0" applyFill="1" applyBorder="1" applyAlignment="1">
      <alignment vertical="center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5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6" xfId="0" applyFill="1" applyBorder="1" applyAlignment="1">
      <alignment horizontal="left" vertical="center" shrinkToFit="1"/>
    </xf>
    <xf numFmtId="0" fontId="0" fillId="33" borderId="16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0" xfId="0" applyFill="1" applyBorder="1" applyAlignment="1">
      <alignment vertical="center" shrinkToFit="1"/>
    </xf>
    <xf numFmtId="0" fontId="0" fillId="33" borderId="16" xfId="0" applyFill="1" applyBorder="1" applyAlignment="1">
      <alignment horizontal="left" vertical="center"/>
    </xf>
    <xf numFmtId="0" fontId="0" fillId="33" borderId="14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 shrinkToFit="1"/>
    </xf>
    <xf numFmtId="0" fontId="0" fillId="33" borderId="17" xfId="0" applyFont="1" applyFill="1" applyBorder="1" applyAlignment="1">
      <alignment vertical="center" shrinkToFit="1"/>
    </xf>
    <xf numFmtId="0" fontId="0" fillId="33" borderId="18" xfId="0" applyFont="1" applyFill="1" applyBorder="1" applyAlignment="1">
      <alignment vertical="center" shrinkToFit="1"/>
    </xf>
    <xf numFmtId="0" fontId="0" fillId="33" borderId="14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10" xfId="0" applyFill="1" applyBorder="1" applyAlignment="1">
      <alignment vertical="center" shrinkToFit="1"/>
    </xf>
    <xf numFmtId="0" fontId="0" fillId="33" borderId="17" xfId="0" applyFont="1" applyFill="1" applyBorder="1" applyAlignment="1">
      <alignment horizontal="left" vertical="center" shrinkToFit="1"/>
    </xf>
    <xf numFmtId="0" fontId="0" fillId="33" borderId="18" xfId="0" applyFont="1" applyFill="1" applyBorder="1" applyAlignment="1">
      <alignment horizontal="left" vertical="center" shrinkToFit="1"/>
    </xf>
    <xf numFmtId="0" fontId="0" fillId="33" borderId="16" xfId="0" applyFont="1" applyFill="1" applyBorder="1" applyAlignment="1">
      <alignment horizontal="left" vertical="center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176" fontId="6" fillId="0" borderId="19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view="pageBreakPreview" zoomScale="85" zoomScaleSheetLayoutView="85" zoomScalePageLayoutView="0" workbookViewId="0" topLeftCell="A1">
      <selection activeCell="V52" sqref="V52"/>
    </sheetView>
  </sheetViews>
  <sheetFormatPr defaultColWidth="9.00390625" defaultRowHeight="13.5"/>
  <cols>
    <col min="1" max="1" width="4.375" style="28" customWidth="1"/>
    <col min="2" max="2" width="20.125" style="28" customWidth="1"/>
    <col min="3" max="6" width="10.125" style="28" customWidth="1"/>
    <col min="7" max="9" width="7.125" style="28" customWidth="1"/>
    <col min="10" max="10" width="9.00390625" style="28" customWidth="1"/>
    <col min="11" max="11" width="3.50390625" style="29" customWidth="1"/>
    <col min="12" max="16384" width="9.00390625" style="28" customWidth="1"/>
  </cols>
  <sheetData>
    <row r="1" spans="2:10" ht="19.5" customHeight="1">
      <c r="B1" s="27" t="s">
        <v>156</v>
      </c>
      <c r="C1" s="53"/>
      <c r="D1" s="53"/>
      <c r="E1" s="53"/>
      <c r="F1" s="53"/>
      <c r="G1" s="53"/>
      <c r="H1" s="53"/>
      <c r="I1" s="53"/>
      <c r="J1" s="53"/>
    </row>
    <row r="2" spans="2:10" ht="13.5">
      <c r="B2" s="53"/>
      <c r="C2" s="53"/>
      <c r="D2" s="53"/>
      <c r="E2" s="53"/>
      <c r="F2" s="53"/>
      <c r="G2" s="53"/>
      <c r="H2" s="53"/>
      <c r="I2" s="53"/>
      <c r="J2" s="53"/>
    </row>
    <row r="3" spans="2:10" ht="17.25" customHeight="1">
      <c r="B3" s="30" t="s">
        <v>0</v>
      </c>
      <c r="C3" s="53"/>
      <c r="D3" s="53"/>
      <c r="E3" s="53"/>
      <c r="F3" s="53"/>
      <c r="G3" s="108" t="s">
        <v>157</v>
      </c>
      <c r="H3" s="108"/>
      <c r="I3" s="108"/>
      <c r="J3" s="53"/>
    </row>
    <row r="4" spans="2:17" ht="17.25" customHeight="1">
      <c r="B4" s="51" t="s">
        <v>1</v>
      </c>
      <c r="C4" s="116" t="s">
        <v>0</v>
      </c>
      <c r="D4" s="116"/>
      <c r="E4" s="116"/>
      <c r="F4" s="116"/>
      <c r="G4" s="51" t="s">
        <v>2</v>
      </c>
      <c r="H4" s="51" t="s">
        <v>3</v>
      </c>
      <c r="I4" s="51" t="s">
        <v>4</v>
      </c>
      <c r="J4" s="51" t="s">
        <v>96</v>
      </c>
      <c r="L4" s="28" t="s">
        <v>123</v>
      </c>
      <c r="N4" s="28" t="s">
        <v>126</v>
      </c>
      <c r="O4" s="28" t="s">
        <v>128</v>
      </c>
      <c r="P4" s="45" t="s">
        <v>137</v>
      </c>
      <c r="Q4" s="28" t="s">
        <v>159</v>
      </c>
    </row>
    <row r="5" spans="1:17" ht="17.25" customHeight="1">
      <c r="A5" s="28">
        <v>1</v>
      </c>
      <c r="B5" s="92" t="s">
        <v>5</v>
      </c>
      <c r="C5" s="109" t="s">
        <v>149</v>
      </c>
      <c r="D5" s="90"/>
      <c r="E5" s="90"/>
      <c r="F5" s="91"/>
      <c r="G5" s="54">
        <v>4</v>
      </c>
      <c r="H5" s="54">
        <v>2</v>
      </c>
      <c r="I5" s="55">
        <f aca="true" t="shared" si="0" ref="I5:I22">H5/G5</f>
        <v>0.5</v>
      </c>
      <c r="J5" s="56"/>
      <c r="L5" s="28" t="s">
        <v>124</v>
      </c>
      <c r="N5" s="28" t="s">
        <v>127</v>
      </c>
      <c r="O5" s="42" t="s">
        <v>133</v>
      </c>
      <c r="P5" s="78" t="s">
        <v>154</v>
      </c>
      <c r="Q5" s="28" t="s">
        <v>181</v>
      </c>
    </row>
    <row r="6" spans="2:11" s="85" customFormat="1" ht="17.25" customHeight="1">
      <c r="B6" s="106"/>
      <c r="C6" s="87" t="s">
        <v>165</v>
      </c>
      <c r="D6" s="88"/>
      <c r="E6" s="88"/>
      <c r="F6" s="89"/>
      <c r="G6" s="54">
        <v>4</v>
      </c>
      <c r="H6" s="54">
        <v>2</v>
      </c>
      <c r="I6" s="55">
        <f>H6/G6</f>
        <v>0.5</v>
      </c>
      <c r="J6" s="56"/>
      <c r="K6" s="29"/>
    </row>
    <row r="7" spans="2:11" s="85" customFormat="1" ht="17.25" customHeight="1">
      <c r="B7" s="106"/>
      <c r="C7" s="87" t="s">
        <v>190</v>
      </c>
      <c r="D7" s="113"/>
      <c r="E7" s="113"/>
      <c r="F7" s="114"/>
      <c r="G7" s="54">
        <v>7</v>
      </c>
      <c r="H7" s="54">
        <v>3</v>
      </c>
      <c r="I7" s="55">
        <f>H7/G7</f>
        <v>0.42857142857142855</v>
      </c>
      <c r="J7" s="56" t="s">
        <v>191</v>
      </c>
      <c r="K7" s="29"/>
    </row>
    <row r="8" spans="2:11" s="81" customFormat="1" ht="17.25" customHeight="1">
      <c r="B8" s="106"/>
      <c r="C8" s="87" t="s">
        <v>192</v>
      </c>
      <c r="D8" s="88"/>
      <c r="E8" s="88"/>
      <c r="F8" s="89"/>
      <c r="G8" s="54">
        <v>4</v>
      </c>
      <c r="H8" s="54">
        <v>2</v>
      </c>
      <c r="I8" s="55">
        <f>H8/G8</f>
        <v>0.5</v>
      </c>
      <c r="J8" s="56" t="s">
        <v>191</v>
      </c>
      <c r="K8" s="29"/>
    </row>
    <row r="9" spans="1:12" ht="17.25" customHeight="1">
      <c r="A9" s="47">
        <v>3</v>
      </c>
      <c r="B9" s="94" t="s">
        <v>94</v>
      </c>
      <c r="C9" s="103" t="s">
        <v>6</v>
      </c>
      <c r="D9" s="104"/>
      <c r="E9" s="104"/>
      <c r="F9" s="105"/>
      <c r="G9" s="54">
        <v>35</v>
      </c>
      <c r="H9" s="54">
        <v>0</v>
      </c>
      <c r="I9" s="55">
        <f t="shared" si="0"/>
        <v>0</v>
      </c>
      <c r="J9" s="56" t="s">
        <v>146</v>
      </c>
      <c r="L9" s="28" t="s">
        <v>124</v>
      </c>
    </row>
    <row r="10" spans="1:12" ht="17.25" customHeight="1">
      <c r="A10" s="47">
        <v>4</v>
      </c>
      <c r="B10" s="102"/>
      <c r="C10" s="103" t="s">
        <v>12</v>
      </c>
      <c r="D10" s="104"/>
      <c r="E10" s="104"/>
      <c r="F10" s="105"/>
      <c r="G10" s="54">
        <v>26</v>
      </c>
      <c r="H10" s="54">
        <v>0</v>
      </c>
      <c r="I10" s="55">
        <f t="shared" si="0"/>
        <v>0</v>
      </c>
      <c r="J10" s="56" t="s">
        <v>162</v>
      </c>
      <c r="L10" s="28" t="s">
        <v>124</v>
      </c>
    </row>
    <row r="11" spans="1:12" ht="17.25" customHeight="1">
      <c r="A11" s="47">
        <v>5</v>
      </c>
      <c r="B11" s="102"/>
      <c r="C11" s="103" t="s">
        <v>66</v>
      </c>
      <c r="D11" s="90"/>
      <c r="E11" s="90"/>
      <c r="F11" s="91"/>
      <c r="G11" s="54">
        <v>35</v>
      </c>
      <c r="H11" s="54">
        <v>0</v>
      </c>
      <c r="I11" s="55">
        <f t="shared" si="0"/>
        <v>0</v>
      </c>
      <c r="J11" s="56" t="s">
        <v>146</v>
      </c>
      <c r="L11" s="28" t="s">
        <v>124</v>
      </c>
    </row>
    <row r="12" spans="1:12" ht="17.25" customHeight="1">
      <c r="A12" s="47">
        <v>6</v>
      </c>
      <c r="B12" s="102"/>
      <c r="C12" s="103" t="s">
        <v>9</v>
      </c>
      <c r="D12" s="104"/>
      <c r="E12" s="104"/>
      <c r="F12" s="105"/>
      <c r="G12" s="54">
        <v>12</v>
      </c>
      <c r="H12" s="54">
        <v>0</v>
      </c>
      <c r="I12" s="55">
        <f t="shared" si="0"/>
        <v>0</v>
      </c>
      <c r="J12" s="56"/>
      <c r="L12" s="28" t="s">
        <v>124</v>
      </c>
    </row>
    <row r="13" spans="1:12" s="78" customFormat="1" ht="17.25" customHeight="1">
      <c r="A13" s="78">
        <v>7</v>
      </c>
      <c r="B13" s="95"/>
      <c r="C13" s="87" t="s">
        <v>153</v>
      </c>
      <c r="D13" s="104"/>
      <c r="E13" s="104"/>
      <c r="F13" s="105"/>
      <c r="G13" s="54">
        <v>12</v>
      </c>
      <c r="H13" s="54">
        <v>1</v>
      </c>
      <c r="I13" s="55">
        <f t="shared" si="0"/>
        <v>0.08333333333333333</v>
      </c>
      <c r="J13" s="79"/>
      <c r="K13" s="29"/>
      <c r="L13" s="78" t="s">
        <v>163</v>
      </c>
    </row>
    <row r="14" spans="1:12" ht="17.25" customHeight="1">
      <c r="A14" s="78">
        <v>8</v>
      </c>
      <c r="B14" s="107" t="s">
        <v>7</v>
      </c>
      <c r="C14" s="87" t="s">
        <v>8</v>
      </c>
      <c r="D14" s="104"/>
      <c r="E14" s="104"/>
      <c r="F14" s="105"/>
      <c r="G14" s="54">
        <v>9</v>
      </c>
      <c r="H14" s="54">
        <v>5</v>
      </c>
      <c r="I14" s="55">
        <f t="shared" si="0"/>
        <v>0.5555555555555556</v>
      </c>
      <c r="J14" s="56"/>
      <c r="L14" s="28" t="s">
        <v>124</v>
      </c>
    </row>
    <row r="15" spans="1:12" ht="17.25" customHeight="1">
      <c r="A15" s="78">
        <v>9</v>
      </c>
      <c r="B15" s="107"/>
      <c r="C15" s="87" t="s">
        <v>150</v>
      </c>
      <c r="D15" s="104"/>
      <c r="E15" s="104"/>
      <c r="F15" s="105"/>
      <c r="G15" s="54">
        <v>10</v>
      </c>
      <c r="H15" s="54">
        <v>3</v>
      </c>
      <c r="I15" s="55">
        <f t="shared" si="0"/>
        <v>0.3</v>
      </c>
      <c r="J15" s="56"/>
      <c r="L15" s="28" t="s">
        <v>124</v>
      </c>
    </row>
    <row r="16" spans="1:12" ht="17.25" customHeight="1">
      <c r="A16" s="78">
        <v>10</v>
      </c>
      <c r="B16" s="92" t="s">
        <v>25</v>
      </c>
      <c r="C16" s="87" t="s">
        <v>81</v>
      </c>
      <c r="D16" s="88"/>
      <c r="E16" s="88"/>
      <c r="F16" s="89"/>
      <c r="G16" s="54">
        <v>7</v>
      </c>
      <c r="H16" s="54">
        <v>0</v>
      </c>
      <c r="I16" s="55">
        <f t="shared" si="0"/>
        <v>0</v>
      </c>
      <c r="J16" s="54"/>
      <c r="L16" s="50" t="s">
        <v>124</v>
      </c>
    </row>
    <row r="17" spans="1:13" ht="17.25" customHeight="1">
      <c r="A17" s="78">
        <v>11</v>
      </c>
      <c r="B17" s="106"/>
      <c r="C17" s="87" t="s">
        <v>138</v>
      </c>
      <c r="D17" s="88"/>
      <c r="E17" s="88"/>
      <c r="F17" s="89"/>
      <c r="G17" s="54">
        <v>18</v>
      </c>
      <c r="H17" s="54">
        <v>4</v>
      </c>
      <c r="I17" s="55">
        <f t="shared" si="0"/>
        <v>0.2222222222222222</v>
      </c>
      <c r="J17" s="57"/>
      <c r="K17" s="33"/>
      <c r="L17" s="50" t="s">
        <v>124</v>
      </c>
      <c r="M17" s="34"/>
    </row>
    <row r="18" spans="1:13" ht="17.25" customHeight="1">
      <c r="A18" s="78">
        <v>12</v>
      </c>
      <c r="B18" s="106"/>
      <c r="C18" s="87" t="s">
        <v>103</v>
      </c>
      <c r="D18" s="88"/>
      <c r="E18" s="88"/>
      <c r="F18" s="89"/>
      <c r="G18" s="54">
        <v>13</v>
      </c>
      <c r="H18" s="54">
        <v>2</v>
      </c>
      <c r="I18" s="55">
        <f t="shared" si="0"/>
        <v>0.15384615384615385</v>
      </c>
      <c r="J18" s="56" t="s">
        <v>164</v>
      </c>
      <c r="L18" s="28" t="s">
        <v>163</v>
      </c>
      <c r="M18" s="34"/>
    </row>
    <row r="19" spans="1:13" ht="17.25" customHeight="1">
      <c r="A19" s="78">
        <v>13</v>
      </c>
      <c r="B19" s="106"/>
      <c r="C19" s="87" t="s">
        <v>104</v>
      </c>
      <c r="D19" s="88"/>
      <c r="E19" s="88"/>
      <c r="F19" s="89"/>
      <c r="G19" s="54">
        <v>10</v>
      </c>
      <c r="H19" s="54">
        <v>1</v>
      </c>
      <c r="I19" s="55">
        <f t="shared" si="0"/>
        <v>0.1</v>
      </c>
      <c r="J19" s="56" t="s">
        <v>147</v>
      </c>
      <c r="L19" s="50" t="s">
        <v>124</v>
      </c>
      <c r="M19" s="34"/>
    </row>
    <row r="20" spans="1:13" ht="17.25" customHeight="1">
      <c r="A20" s="78">
        <v>14</v>
      </c>
      <c r="B20" s="58"/>
      <c r="C20" s="87" t="s">
        <v>82</v>
      </c>
      <c r="D20" s="90"/>
      <c r="E20" s="90"/>
      <c r="F20" s="91"/>
      <c r="G20" s="54">
        <v>18</v>
      </c>
      <c r="H20" s="54">
        <v>2</v>
      </c>
      <c r="I20" s="55">
        <f t="shared" si="0"/>
        <v>0.1111111111111111</v>
      </c>
      <c r="J20" s="56"/>
      <c r="L20" s="50" t="s">
        <v>124</v>
      </c>
      <c r="M20" s="34"/>
    </row>
    <row r="21" spans="1:13" ht="17.25" customHeight="1">
      <c r="A21" s="78">
        <v>15</v>
      </c>
      <c r="B21" s="58"/>
      <c r="C21" s="87" t="s">
        <v>193</v>
      </c>
      <c r="D21" s="90"/>
      <c r="E21" s="90"/>
      <c r="F21" s="91"/>
      <c r="G21" s="54">
        <v>10</v>
      </c>
      <c r="H21" s="54">
        <v>2</v>
      </c>
      <c r="I21" s="55">
        <f t="shared" si="0"/>
        <v>0.2</v>
      </c>
      <c r="J21" s="56" t="s">
        <v>166</v>
      </c>
      <c r="L21" s="50" t="s">
        <v>124</v>
      </c>
      <c r="M21" s="34"/>
    </row>
    <row r="22" spans="1:13" ht="17.25" customHeight="1">
      <c r="A22" s="78">
        <v>16</v>
      </c>
      <c r="B22" s="59" t="s">
        <v>65</v>
      </c>
      <c r="C22" s="87" t="s">
        <v>105</v>
      </c>
      <c r="D22" s="90"/>
      <c r="E22" s="90"/>
      <c r="F22" s="91"/>
      <c r="G22" s="54">
        <v>4</v>
      </c>
      <c r="H22" s="54">
        <v>2</v>
      </c>
      <c r="I22" s="55">
        <f t="shared" si="0"/>
        <v>0.5</v>
      </c>
      <c r="J22" s="56" t="s">
        <v>167</v>
      </c>
      <c r="K22" s="33"/>
      <c r="L22" s="50" t="s">
        <v>124</v>
      </c>
      <c r="M22" s="34"/>
    </row>
    <row r="23" spans="1:13" ht="17.25" customHeight="1">
      <c r="A23" s="78">
        <v>17</v>
      </c>
      <c r="B23" s="54" t="s">
        <v>23</v>
      </c>
      <c r="C23" s="96" t="s">
        <v>24</v>
      </c>
      <c r="D23" s="110"/>
      <c r="E23" s="110"/>
      <c r="F23" s="111"/>
      <c r="G23" s="54">
        <v>12</v>
      </c>
      <c r="H23" s="54">
        <v>6</v>
      </c>
      <c r="I23" s="60">
        <f aca="true" t="shared" si="1" ref="I23:I47">H23/G23</f>
        <v>0.5</v>
      </c>
      <c r="J23" s="56"/>
      <c r="L23" s="28" t="s">
        <v>124</v>
      </c>
      <c r="M23" s="34"/>
    </row>
    <row r="24" spans="1:13" ht="17.25" customHeight="1">
      <c r="A24" s="78">
        <v>18</v>
      </c>
      <c r="B24" s="92" t="s">
        <v>76</v>
      </c>
      <c r="C24" s="103" t="s">
        <v>33</v>
      </c>
      <c r="D24" s="104"/>
      <c r="E24" s="104"/>
      <c r="F24" s="105"/>
      <c r="G24" s="54">
        <v>15</v>
      </c>
      <c r="H24" s="54">
        <v>3</v>
      </c>
      <c r="I24" s="55">
        <f t="shared" si="1"/>
        <v>0.2</v>
      </c>
      <c r="J24" s="56"/>
      <c r="L24" s="28" t="s">
        <v>124</v>
      </c>
      <c r="M24" s="34"/>
    </row>
    <row r="25" spans="1:22" ht="17.25" customHeight="1">
      <c r="A25" s="78">
        <v>19</v>
      </c>
      <c r="B25" s="93"/>
      <c r="C25" s="96" t="s">
        <v>139</v>
      </c>
      <c r="D25" s="90"/>
      <c r="E25" s="90"/>
      <c r="F25" s="91"/>
      <c r="G25" s="54">
        <v>15</v>
      </c>
      <c r="H25" s="54">
        <v>2</v>
      </c>
      <c r="I25" s="55">
        <f t="shared" si="1"/>
        <v>0.13333333333333333</v>
      </c>
      <c r="J25" s="56"/>
      <c r="L25" s="50" t="s">
        <v>97</v>
      </c>
      <c r="M25" s="34"/>
      <c r="N25" s="34"/>
      <c r="O25" s="100"/>
      <c r="P25" s="100"/>
      <c r="Q25" s="100"/>
      <c r="R25" s="100"/>
      <c r="S25" s="34"/>
      <c r="T25" s="34"/>
      <c r="U25" s="36"/>
      <c r="V25" s="50"/>
    </row>
    <row r="26" spans="1:22" ht="17.25" customHeight="1">
      <c r="A26" s="78">
        <v>20</v>
      </c>
      <c r="B26" s="94" t="s">
        <v>83</v>
      </c>
      <c r="C26" s="96" t="s">
        <v>106</v>
      </c>
      <c r="D26" s="90"/>
      <c r="E26" s="90"/>
      <c r="F26" s="91"/>
      <c r="G26" s="54">
        <v>9</v>
      </c>
      <c r="H26" s="54">
        <v>1</v>
      </c>
      <c r="I26" s="60">
        <f t="shared" si="1"/>
        <v>0.1111111111111111</v>
      </c>
      <c r="J26" s="56"/>
      <c r="L26" s="50" t="s">
        <v>124</v>
      </c>
      <c r="M26" s="34"/>
      <c r="N26" s="50"/>
      <c r="O26" s="50"/>
      <c r="P26" s="50"/>
      <c r="Q26" s="50"/>
      <c r="R26" s="50"/>
      <c r="S26" s="50"/>
      <c r="T26" s="50"/>
      <c r="U26" s="50"/>
      <c r="V26" s="50"/>
    </row>
    <row r="27" spans="1:13" ht="17.25" customHeight="1">
      <c r="A27" s="78">
        <v>21</v>
      </c>
      <c r="B27" s="95"/>
      <c r="C27" s="112" t="s">
        <v>72</v>
      </c>
      <c r="D27" s="90"/>
      <c r="E27" s="90"/>
      <c r="F27" s="91"/>
      <c r="G27" s="54">
        <v>12</v>
      </c>
      <c r="H27" s="54">
        <v>4</v>
      </c>
      <c r="I27" s="60">
        <f t="shared" si="1"/>
        <v>0.3333333333333333</v>
      </c>
      <c r="J27" s="56" t="s">
        <v>148</v>
      </c>
      <c r="L27" s="28" t="s">
        <v>124</v>
      </c>
      <c r="M27" s="34"/>
    </row>
    <row r="28" spans="1:13" ht="17.25" customHeight="1">
      <c r="A28" s="78">
        <v>22</v>
      </c>
      <c r="B28" s="61" t="s">
        <v>46</v>
      </c>
      <c r="C28" s="96" t="s">
        <v>109</v>
      </c>
      <c r="D28" s="90"/>
      <c r="E28" s="90"/>
      <c r="F28" s="91"/>
      <c r="G28" s="54">
        <v>14</v>
      </c>
      <c r="H28" s="54">
        <v>2</v>
      </c>
      <c r="I28" s="60">
        <f t="shared" si="1"/>
        <v>0.14285714285714285</v>
      </c>
      <c r="J28" s="56" t="s">
        <v>168</v>
      </c>
      <c r="K28" s="33"/>
      <c r="L28" s="50" t="s">
        <v>124</v>
      </c>
      <c r="M28" s="34"/>
    </row>
    <row r="29" spans="1:12" ht="17.25" customHeight="1">
      <c r="A29" s="78">
        <v>23</v>
      </c>
      <c r="B29" s="80" t="s">
        <v>155</v>
      </c>
      <c r="C29" s="103" t="s">
        <v>43</v>
      </c>
      <c r="D29" s="104"/>
      <c r="E29" s="104"/>
      <c r="F29" s="105"/>
      <c r="G29" s="54">
        <v>16</v>
      </c>
      <c r="H29" s="54">
        <v>6</v>
      </c>
      <c r="I29" s="55">
        <f t="shared" si="1"/>
        <v>0.375</v>
      </c>
      <c r="J29" s="56" t="s">
        <v>169</v>
      </c>
      <c r="L29" s="28" t="s">
        <v>124</v>
      </c>
    </row>
    <row r="30" spans="1:12" ht="17.25" customHeight="1">
      <c r="A30" s="78">
        <v>24</v>
      </c>
      <c r="B30" s="94" t="s">
        <v>36</v>
      </c>
      <c r="C30" s="87" t="s">
        <v>37</v>
      </c>
      <c r="D30" s="104"/>
      <c r="E30" s="104"/>
      <c r="F30" s="105"/>
      <c r="G30" s="54">
        <v>9</v>
      </c>
      <c r="H30" s="54">
        <v>3</v>
      </c>
      <c r="I30" s="55">
        <f t="shared" si="1"/>
        <v>0.3333333333333333</v>
      </c>
      <c r="J30" s="56" t="s">
        <v>170</v>
      </c>
      <c r="L30" s="28" t="s">
        <v>124</v>
      </c>
    </row>
    <row r="31" spans="1:12" ht="17.25" customHeight="1">
      <c r="A31" s="78">
        <v>25</v>
      </c>
      <c r="B31" s="95"/>
      <c r="C31" s="87" t="s">
        <v>75</v>
      </c>
      <c r="D31" s="104"/>
      <c r="E31" s="104"/>
      <c r="F31" s="105"/>
      <c r="G31" s="54">
        <v>15</v>
      </c>
      <c r="H31" s="54">
        <v>7</v>
      </c>
      <c r="I31" s="55">
        <f t="shared" si="1"/>
        <v>0.4666666666666667</v>
      </c>
      <c r="J31" s="56" t="s">
        <v>171</v>
      </c>
      <c r="L31" s="28" t="s">
        <v>124</v>
      </c>
    </row>
    <row r="32" spans="1:12" ht="17.25" customHeight="1">
      <c r="A32" s="78">
        <v>26</v>
      </c>
      <c r="B32" s="94" t="s">
        <v>111</v>
      </c>
      <c r="C32" s="87" t="s">
        <v>44</v>
      </c>
      <c r="D32" s="104"/>
      <c r="E32" s="104"/>
      <c r="F32" s="105"/>
      <c r="G32" s="54">
        <v>19</v>
      </c>
      <c r="H32" s="54">
        <v>6</v>
      </c>
      <c r="I32" s="55">
        <f t="shared" si="1"/>
        <v>0.3157894736842105</v>
      </c>
      <c r="J32" s="56"/>
      <c r="L32" s="50" t="s">
        <v>124</v>
      </c>
    </row>
    <row r="33" spans="1:12" ht="17.25" customHeight="1">
      <c r="A33" s="78">
        <v>27</v>
      </c>
      <c r="B33" s="95"/>
      <c r="C33" s="87" t="s">
        <v>45</v>
      </c>
      <c r="D33" s="104"/>
      <c r="E33" s="104"/>
      <c r="F33" s="105"/>
      <c r="G33" s="54">
        <v>25</v>
      </c>
      <c r="H33" s="54">
        <v>13</v>
      </c>
      <c r="I33" s="55">
        <f t="shared" si="1"/>
        <v>0.52</v>
      </c>
      <c r="J33" s="56" t="s">
        <v>172</v>
      </c>
      <c r="L33" s="50" t="s">
        <v>124</v>
      </c>
    </row>
    <row r="34" spans="1:12" ht="17.25" customHeight="1">
      <c r="A34" s="78">
        <v>28</v>
      </c>
      <c r="B34" s="94" t="s">
        <v>47</v>
      </c>
      <c r="C34" s="87" t="s">
        <v>71</v>
      </c>
      <c r="D34" s="90"/>
      <c r="E34" s="90"/>
      <c r="F34" s="91"/>
      <c r="G34" s="54">
        <v>15</v>
      </c>
      <c r="H34" s="54">
        <v>0</v>
      </c>
      <c r="I34" s="55">
        <f t="shared" si="1"/>
        <v>0</v>
      </c>
      <c r="J34" s="56" t="s">
        <v>173</v>
      </c>
      <c r="L34" s="50" t="s">
        <v>124</v>
      </c>
    </row>
    <row r="35" spans="1:11" s="83" customFormat="1" ht="17.25" customHeight="1">
      <c r="A35" s="83">
        <v>29</v>
      </c>
      <c r="B35" s="102"/>
      <c r="C35" s="97" t="s">
        <v>140</v>
      </c>
      <c r="D35" s="98"/>
      <c r="E35" s="98"/>
      <c r="F35" s="99"/>
      <c r="G35" s="54">
        <v>15</v>
      </c>
      <c r="H35" s="54">
        <v>0</v>
      </c>
      <c r="I35" s="55">
        <f>H35/G35</f>
        <v>0</v>
      </c>
      <c r="J35" s="56"/>
      <c r="K35" s="29"/>
    </row>
    <row r="36" spans="1:12" s="31" customFormat="1" ht="17.25" customHeight="1">
      <c r="A36" s="78">
        <v>30</v>
      </c>
      <c r="B36" s="95"/>
      <c r="C36" s="97" t="s">
        <v>174</v>
      </c>
      <c r="D36" s="98"/>
      <c r="E36" s="98"/>
      <c r="F36" s="99"/>
      <c r="G36" s="54">
        <v>12</v>
      </c>
      <c r="H36" s="54">
        <v>4</v>
      </c>
      <c r="I36" s="55">
        <f t="shared" si="1"/>
        <v>0.3333333333333333</v>
      </c>
      <c r="J36" s="56" t="s">
        <v>191</v>
      </c>
      <c r="K36" s="29"/>
      <c r="L36" s="50" t="s">
        <v>97</v>
      </c>
    </row>
    <row r="37" spans="1:12" s="43" customFormat="1" ht="17.25" customHeight="1">
      <c r="A37" s="78">
        <v>31</v>
      </c>
      <c r="B37" s="61" t="s">
        <v>134</v>
      </c>
      <c r="C37" s="101" t="s">
        <v>135</v>
      </c>
      <c r="D37" s="98"/>
      <c r="E37" s="98"/>
      <c r="F37" s="99"/>
      <c r="G37" s="54">
        <v>13</v>
      </c>
      <c r="H37" s="54">
        <v>0</v>
      </c>
      <c r="I37" s="55">
        <f t="shared" si="1"/>
        <v>0</v>
      </c>
      <c r="J37" s="56"/>
      <c r="K37" s="29"/>
      <c r="L37" s="50" t="s">
        <v>124</v>
      </c>
    </row>
    <row r="38" spans="1:12" s="31" customFormat="1" ht="17.25" customHeight="1">
      <c r="A38" s="78">
        <v>32</v>
      </c>
      <c r="B38" s="54" t="s">
        <v>112</v>
      </c>
      <c r="C38" s="101" t="s">
        <v>74</v>
      </c>
      <c r="D38" s="98"/>
      <c r="E38" s="98"/>
      <c r="F38" s="99"/>
      <c r="G38" s="54">
        <v>9</v>
      </c>
      <c r="H38" s="54">
        <v>3</v>
      </c>
      <c r="I38" s="55">
        <f t="shared" si="1"/>
        <v>0.3333333333333333</v>
      </c>
      <c r="J38" s="56"/>
      <c r="K38" s="29"/>
      <c r="L38" s="50" t="s">
        <v>124</v>
      </c>
    </row>
    <row r="39" spans="1:12" ht="17.25" customHeight="1">
      <c r="A39" s="78">
        <v>33</v>
      </c>
      <c r="B39" s="94" t="s">
        <v>113</v>
      </c>
      <c r="C39" s="87" t="s">
        <v>120</v>
      </c>
      <c r="D39" s="90"/>
      <c r="E39" s="90"/>
      <c r="F39" s="91"/>
      <c r="G39" s="54">
        <v>113</v>
      </c>
      <c r="H39" s="54">
        <v>29</v>
      </c>
      <c r="I39" s="55">
        <f t="shared" si="1"/>
        <v>0.25663716814159293</v>
      </c>
      <c r="J39" s="56"/>
      <c r="L39" s="28" t="s">
        <v>124</v>
      </c>
    </row>
    <row r="40" spans="1:12" ht="17.25" customHeight="1">
      <c r="A40" s="78">
        <v>34</v>
      </c>
      <c r="B40" s="102"/>
      <c r="C40" s="87" t="s">
        <v>114</v>
      </c>
      <c r="D40" s="90"/>
      <c r="E40" s="90"/>
      <c r="F40" s="91"/>
      <c r="G40" s="54">
        <v>5</v>
      </c>
      <c r="H40" s="54">
        <v>1</v>
      </c>
      <c r="I40" s="55">
        <f t="shared" si="1"/>
        <v>0.2</v>
      </c>
      <c r="J40" s="56"/>
      <c r="L40" s="50" t="s">
        <v>124</v>
      </c>
    </row>
    <row r="41" spans="1:12" ht="17.25" customHeight="1">
      <c r="A41" s="78">
        <v>35</v>
      </c>
      <c r="B41" s="102"/>
      <c r="C41" s="87" t="s">
        <v>115</v>
      </c>
      <c r="D41" s="90"/>
      <c r="E41" s="90"/>
      <c r="F41" s="91"/>
      <c r="G41" s="54">
        <v>31</v>
      </c>
      <c r="H41" s="54">
        <v>5</v>
      </c>
      <c r="I41" s="55">
        <f t="shared" si="1"/>
        <v>0.16129032258064516</v>
      </c>
      <c r="J41" s="56" t="s">
        <v>175</v>
      </c>
      <c r="L41" s="50" t="s">
        <v>124</v>
      </c>
    </row>
    <row r="42" spans="1:12" ht="17.25" customHeight="1">
      <c r="A42" s="78">
        <v>36</v>
      </c>
      <c r="B42" s="102"/>
      <c r="C42" s="87" t="s">
        <v>116</v>
      </c>
      <c r="D42" s="90"/>
      <c r="E42" s="90"/>
      <c r="F42" s="91"/>
      <c r="G42" s="54">
        <v>19</v>
      </c>
      <c r="H42" s="54">
        <v>10</v>
      </c>
      <c r="I42" s="55">
        <f t="shared" si="1"/>
        <v>0.5263157894736842</v>
      </c>
      <c r="J42" s="56" t="s">
        <v>176</v>
      </c>
      <c r="L42" s="50" t="s">
        <v>124</v>
      </c>
    </row>
    <row r="43" spans="1:12" ht="17.25" customHeight="1">
      <c r="A43" s="78">
        <v>37</v>
      </c>
      <c r="B43" s="102"/>
      <c r="C43" s="87" t="s">
        <v>117</v>
      </c>
      <c r="D43" s="90"/>
      <c r="E43" s="90"/>
      <c r="F43" s="91"/>
      <c r="G43" s="54">
        <v>33</v>
      </c>
      <c r="H43" s="54">
        <v>4</v>
      </c>
      <c r="I43" s="55">
        <f t="shared" si="1"/>
        <v>0.12121212121212122</v>
      </c>
      <c r="J43" s="56" t="s">
        <v>177</v>
      </c>
      <c r="L43" s="50" t="s">
        <v>124</v>
      </c>
    </row>
    <row r="44" spans="1:12" ht="17.25" customHeight="1">
      <c r="A44" s="78">
        <v>38</v>
      </c>
      <c r="B44" s="102"/>
      <c r="C44" s="87" t="s">
        <v>118</v>
      </c>
      <c r="D44" s="90"/>
      <c r="E44" s="90"/>
      <c r="F44" s="91"/>
      <c r="G44" s="54">
        <v>11</v>
      </c>
      <c r="H44" s="54">
        <v>1</v>
      </c>
      <c r="I44" s="55">
        <f t="shared" si="1"/>
        <v>0.09090909090909091</v>
      </c>
      <c r="J44" s="56"/>
      <c r="L44" s="50" t="s">
        <v>124</v>
      </c>
    </row>
    <row r="45" spans="1:12" ht="17.25" customHeight="1">
      <c r="A45" s="78">
        <v>39</v>
      </c>
      <c r="B45" s="95"/>
      <c r="C45" s="87" t="s">
        <v>119</v>
      </c>
      <c r="D45" s="90"/>
      <c r="E45" s="90"/>
      <c r="F45" s="91"/>
      <c r="G45" s="54">
        <v>9</v>
      </c>
      <c r="H45" s="54">
        <v>0</v>
      </c>
      <c r="I45" s="55">
        <f t="shared" si="1"/>
        <v>0</v>
      </c>
      <c r="J45" s="56"/>
      <c r="L45" s="50" t="s">
        <v>124</v>
      </c>
    </row>
    <row r="46" spans="1:12" ht="17.25" customHeight="1">
      <c r="A46" s="78">
        <v>40</v>
      </c>
      <c r="B46" s="94" t="s">
        <v>28</v>
      </c>
      <c r="C46" s="103" t="s">
        <v>29</v>
      </c>
      <c r="D46" s="104"/>
      <c r="E46" s="104"/>
      <c r="F46" s="105"/>
      <c r="G46" s="54">
        <v>13</v>
      </c>
      <c r="H46" s="54">
        <v>3</v>
      </c>
      <c r="I46" s="55">
        <f t="shared" si="1"/>
        <v>0.23076923076923078</v>
      </c>
      <c r="J46" s="56"/>
      <c r="L46" s="28" t="s">
        <v>124</v>
      </c>
    </row>
    <row r="47" spans="1:12" ht="17.25" customHeight="1">
      <c r="A47" s="78">
        <v>41</v>
      </c>
      <c r="B47" s="95"/>
      <c r="C47" s="87" t="s">
        <v>31</v>
      </c>
      <c r="D47" s="104"/>
      <c r="E47" s="104"/>
      <c r="F47" s="105"/>
      <c r="G47" s="54">
        <v>13</v>
      </c>
      <c r="H47" s="54">
        <v>1</v>
      </c>
      <c r="I47" s="55">
        <f t="shared" si="1"/>
        <v>0.07692307692307693</v>
      </c>
      <c r="J47" s="56" t="s">
        <v>121</v>
      </c>
      <c r="L47" s="50" t="s">
        <v>124</v>
      </c>
    </row>
    <row r="48" spans="1:12" ht="17.25" customHeight="1">
      <c r="A48" s="78">
        <v>42</v>
      </c>
      <c r="B48" s="107" t="s">
        <v>10</v>
      </c>
      <c r="C48" s="87" t="s">
        <v>151</v>
      </c>
      <c r="D48" s="104"/>
      <c r="E48" s="104"/>
      <c r="F48" s="105"/>
      <c r="G48" s="54">
        <v>10</v>
      </c>
      <c r="H48" s="54">
        <v>3</v>
      </c>
      <c r="I48" s="55">
        <f aca="true" t="shared" si="2" ref="I48:I55">H48/G48</f>
        <v>0.3</v>
      </c>
      <c r="J48" s="56"/>
      <c r="L48" s="28" t="s">
        <v>124</v>
      </c>
    </row>
    <row r="49" spans="1:12" ht="17.25" customHeight="1">
      <c r="A49" s="78">
        <v>43</v>
      </c>
      <c r="B49" s="107"/>
      <c r="C49" s="103" t="s">
        <v>11</v>
      </c>
      <c r="D49" s="104"/>
      <c r="E49" s="104"/>
      <c r="F49" s="105"/>
      <c r="G49" s="54">
        <v>9</v>
      </c>
      <c r="H49" s="54">
        <v>4</v>
      </c>
      <c r="I49" s="55">
        <f>H49/G49</f>
        <v>0.4444444444444444</v>
      </c>
      <c r="J49" s="56" t="s">
        <v>178</v>
      </c>
      <c r="L49" s="28" t="s">
        <v>124</v>
      </c>
    </row>
    <row r="50" spans="1:12" ht="17.25" customHeight="1">
      <c r="A50" s="78">
        <v>44</v>
      </c>
      <c r="B50" s="62" t="s">
        <v>92</v>
      </c>
      <c r="C50" s="120" t="s">
        <v>30</v>
      </c>
      <c r="D50" s="121"/>
      <c r="E50" s="121"/>
      <c r="F50" s="122"/>
      <c r="G50" s="54">
        <v>10</v>
      </c>
      <c r="H50" s="54">
        <v>7</v>
      </c>
      <c r="I50" s="60">
        <f t="shared" si="2"/>
        <v>0.7</v>
      </c>
      <c r="J50" s="56" t="s">
        <v>147</v>
      </c>
      <c r="L50" s="28" t="s">
        <v>124</v>
      </c>
    </row>
    <row r="51" spans="1:11" s="46" customFormat="1" ht="17.25" customHeight="1">
      <c r="A51" s="78">
        <v>45</v>
      </c>
      <c r="B51" s="94" t="s">
        <v>122</v>
      </c>
      <c r="C51" s="87" t="s">
        <v>80</v>
      </c>
      <c r="D51" s="90"/>
      <c r="E51" s="90"/>
      <c r="F51" s="91"/>
      <c r="G51" s="54">
        <v>9</v>
      </c>
      <c r="H51" s="54">
        <v>4</v>
      </c>
      <c r="I51" s="55">
        <f>H51/G51</f>
        <v>0.4444444444444444</v>
      </c>
      <c r="J51" s="56" t="s">
        <v>179</v>
      </c>
      <c r="K51" s="29"/>
    </row>
    <row r="52" spans="1:12" ht="17.25" customHeight="1">
      <c r="A52" s="78">
        <v>46</v>
      </c>
      <c r="B52" s="95"/>
      <c r="C52" s="87" t="s">
        <v>141</v>
      </c>
      <c r="D52" s="90"/>
      <c r="E52" s="90"/>
      <c r="F52" s="91"/>
      <c r="G52" s="54">
        <v>9</v>
      </c>
      <c r="H52" s="54">
        <v>4</v>
      </c>
      <c r="I52" s="55">
        <f>H52/G52</f>
        <v>0.4444444444444444</v>
      </c>
      <c r="J52" s="56" t="s">
        <v>179</v>
      </c>
      <c r="L52" s="50"/>
    </row>
    <row r="53" spans="1:10" ht="17.25" customHeight="1">
      <c r="A53" s="35" t="s">
        <v>40</v>
      </c>
      <c r="B53" s="117" t="s">
        <v>38</v>
      </c>
      <c r="C53" s="103" t="s">
        <v>143</v>
      </c>
      <c r="D53" s="104"/>
      <c r="E53" s="104"/>
      <c r="F53" s="105"/>
      <c r="G53" s="54">
        <v>96</v>
      </c>
      <c r="H53" s="54">
        <v>31</v>
      </c>
      <c r="I53" s="55">
        <f t="shared" si="2"/>
        <v>0.3229166666666667</v>
      </c>
      <c r="J53" s="56"/>
    </row>
    <row r="54" spans="1:10" ht="17.25" customHeight="1">
      <c r="A54" s="35" t="s">
        <v>40</v>
      </c>
      <c r="B54" s="118"/>
      <c r="C54" s="103" t="s">
        <v>39</v>
      </c>
      <c r="D54" s="104"/>
      <c r="E54" s="104"/>
      <c r="F54" s="105"/>
      <c r="G54" s="54">
        <v>18</v>
      </c>
      <c r="H54" s="54">
        <v>3</v>
      </c>
      <c r="I54" s="55">
        <f t="shared" si="2"/>
        <v>0.16666666666666666</v>
      </c>
      <c r="J54" s="56" t="s">
        <v>180</v>
      </c>
    </row>
    <row r="55" spans="1:14" ht="17.25" customHeight="1">
      <c r="A55" s="35" t="s">
        <v>40</v>
      </c>
      <c r="B55" s="119"/>
      <c r="C55" s="87" t="s">
        <v>152</v>
      </c>
      <c r="D55" s="104"/>
      <c r="E55" s="104"/>
      <c r="F55" s="105"/>
      <c r="G55" s="54">
        <v>9</v>
      </c>
      <c r="H55" s="54">
        <v>0</v>
      </c>
      <c r="I55" s="55">
        <f t="shared" si="2"/>
        <v>0</v>
      </c>
      <c r="J55" s="56"/>
      <c r="M55" s="29"/>
      <c r="N55" s="29"/>
    </row>
    <row r="56" spans="1:14" ht="17.25" customHeight="1">
      <c r="A56" s="35"/>
      <c r="B56" s="63"/>
      <c r="C56" s="64"/>
      <c r="D56" s="64"/>
      <c r="E56" s="64"/>
      <c r="F56" s="64"/>
      <c r="G56" s="63">
        <f>SUM(G5:G52)</f>
        <v>757</v>
      </c>
      <c r="H56" s="63">
        <f>SUM(H5:H52)</f>
        <v>167</v>
      </c>
      <c r="I56" s="65"/>
      <c r="J56" s="53"/>
      <c r="M56" s="29"/>
      <c r="N56" s="29"/>
    </row>
    <row r="57" spans="2:10" ht="17.25" customHeight="1">
      <c r="B57" s="54"/>
      <c r="C57" s="56" t="s">
        <v>2</v>
      </c>
      <c r="D57" s="56" t="s">
        <v>50</v>
      </c>
      <c r="E57" s="56" t="s">
        <v>51</v>
      </c>
      <c r="F57" s="51" t="s">
        <v>96</v>
      </c>
      <c r="G57" s="53"/>
      <c r="H57" s="53"/>
      <c r="I57" s="53"/>
      <c r="J57" s="53"/>
    </row>
    <row r="58" spans="2:10" ht="17.25" customHeight="1">
      <c r="B58" s="54" t="s">
        <v>48</v>
      </c>
      <c r="C58" s="54">
        <f>SUM(G5:G52)</f>
        <v>757</v>
      </c>
      <c r="D58" s="54">
        <f>SUM(H5:H52)</f>
        <v>167</v>
      </c>
      <c r="E58" s="55">
        <f>D58/C58</f>
        <v>0.22060766182298547</v>
      </c>
      <c r="F58" s="86" t="s">
        <v>194</v>
      </c>
      <c r="G58" s="53"/>
      <c r="H58" s="53"/>
      <c r="I58" s="53"/>
      <c r="J58" s="53"/>
    </row>
    <row r="59" spans="2:10" ht="17.25" customHeight="1">
      <c r="B59" s="54" t="s">
        <v>49</v>
      </c>
      <c r="C59" s="54">
        <f>SUM(G5:G55)</f>
        <v>880</v>
      </c>
      <c r="D59" s="54">
        <f>SUM(H5:H55)</f>
        <v>201</v>
      </c>
      <c r="E59" s="55">
        <f>D59/C59</f>
        <v>0.22840909090909092</v>
      </c>
      <c r="F59" s="86" t="s">
        <v>195</v>
      </c>
      <c r="G59" s="53"/>
      <c r="H59" s="53"/>
      <c r="I59" s="53"/>
      <c r="J59" s="53"/>
    </row>
    <row r="60" ht="17.25" customHeight="1"/>
    <row r="61" spans="2:4" ht="17.25" customHeight="1">
      <c r="B61" s="115" t="s">
        <v>55</v>
      </c>
      <c r="C61" s="115"/>
      <c r="D61" s="115"/>
    </row>
    <row r="62" spans="2:6" ht="17.25" customHeight="1">
      <c r="B62" s="115" t="s">
        <v>56</v>
      </c>
      <c r="C62" s="115"/>
      <c r="D62" s="115"/>
      <c r="E62" s="115"/>
      <c r="F62" s="115"/>
    </row>
    <row r="63" spans="2:8" ht="17.25" customHeight="1">
      <c r="B63" s="115" t="s">
        <v>73</v>
      </c>
      <c r="C63" s="115"/>
      <c r="D63" s="115"/>
      <c r="E63" s="115"/>
      <c r="F63" s="115"/>
      <c r="G63" s="115"/>
      <c r="H63" s="115"/>
    </row>
    <row r="64" ht="17.25" customHeight="1">
      <c r="B64" s="28" t="s">
        <v>132</v>
      </c>
    </row>
    <row r="65" ht="16.5" customHeight="1">
      <c r="B65" s="49" t="s">
        <v>196</v>
      </c>
    </row>
  </sheetData>
  <sheetProtection/>
  <mergeCells count="71">
    <mergeCell ref="B63:H63"/>
    <mergeCell ref="C4:F4"/>
    <mergeCell ref="B62:F62"/>
    <mergeCell ref="B61:D61"/>
    <mergeCell ref="C54:F54"/>
    <mergeCell ref="C52:F52"/>
    <mergeCell ref="C8:F8"/>
    <mergeCell ref="B53:B55"/>
    <mergeCell ref="C50:F50"/>
    <mergeCell ref="B48:B49"/>
    <mergeCell ref="C46:F46"/>
    <mergeCell ref="C6:F6"/>
    <mergeCell ref="C7:F7"/>
    <mergeCell ref="B51:B52"/>
    <mergeCell ref="C51:F51"/>
    <mergeCell ref="B46:B47"/>
    <mergeCell ref="C18:F18"/>
    <mergeCell ref="C19:F19"/>
    <mergeCell ref="C44:F44"/>
    <mergeCell ref="C45:F45"/>
    <mergeCell ref="C40:F40"/>
    <mergeCell ref="C55:F55"/>
    <mergeCell ref="C23:F23"/>
    <mergeCell ref="C24:F24"/>
    <mergeCell ref="C27:F27"/>
    <mergeCell ref="C28:F28"/>
    <mergeCell ref="C48:F48"/>
    <mergeCell ref="C49:F49"/>
    <mergeCell ref="C47:F47"/>
    <mergeCell ref="C30:F30"/>
    <mergeCell ref="C31:F31"/>
    <mergeCell ref="C53:F53"/>
    <mergeCell ref="G3:I3"/>
    <mergeCell ref="C5:F5"/>
    <mergeCell ref="C20:F20"/>
    <mergeCell ref="C26:F26"/>
    <mergeCell ref="C41:F41"/>
    <mergeCell ref="C43:F43"/>
    <mergeCell ref="B5:B8"/>
    <mergeCell ref="C12:F12"/>
    <mergeCell ref="C9:F9"/>
    <mergeCell ref="C14:F14"/>
    <mergeCell ref="C15:F15"/>
    <mergeCell ref="B14:B15"/>
    <mergeCell ref="B9:B13"/>
    <mergeCell ref="C13:F13"/>
    <mergeCell ref="C10:F10"/>
    <mergeCell ref="C42:F42"/>
    <mergeCell ref="B39:B45"/>
    <mergeCell ref="C39:F39"/>
    <mergeCell ref="C37:F37"/>
    <mergeCell ref="C29:F29"/>
    <mergeCell ref="C11:F11"/>
    <mergeCell ref="B30:B31"/>
    <mergeCell ref="B32:B33"/>
    <mergeCell ref="C32:F32"/>
    <mergeCell ref="C33:F33"/>
    <mergeCell ref="C34:F34"/>
    <mergeCell ref="C35:F35"/>
    <mergeCell ref="O25:R25"/>
    <mergeCell ref="C36:F36"/>
    <mergeCell ref="C38:F38"/>
    <mergeCell ref="B34:B36"/>
    <mergeCell ref="C16:F16"/>
    <mergeCell ref="C21:F21"/>
    <mergeCell ref="B24:B25"/>
    <mergeCell ref="B26:B27"/>
    <mergeCell ref="C25:F25"/>
    <mergeCell ref="C22:F22"/>
    <mergeCell ref="C17:F17"/>
    <mergeCell ref="B16:B19"/>
  </mergeCells>
  <printOptions/>
  <pageMargins left="0.4330708661417323" right="0.3937007874015748" top="0.71" bottom="0.66" header="0.5118110236220472" footer="0.5118110236220472"/>
  <pageSetup fitToWidth="0" fitToHeight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9"/>
  <sheetViews>
    <sheetView zoomScalePageLayoutView="0" workbookViewId="0" topLeftCell="A1">
      <selection activeCell="I17" sqref="I17"/>
    </sheetView>
  </sheetViews>
  <sheetFormatPr defaultColWidth="9.00390625" defaultRowHeight="13.5"/>
  <cols>
    <col min="1" max="1" width="1.875" style="37" customWidth="1"/>
    <col min="2" max="2" width="20.50390625" style="37" customWidth="1"/>
    <col min="3" max="6" width="9.00390625" style="37" customWidth="1"/>
    <col min="7" max="9" width="7.125" style="37" customWidth="1"/>
    <col min="10" max="10" width="9.00390625" style="37" customWidth="1"/>
    <col min="11" max="11" width="9.00390625" style="38" customWidth="1"/>
    <col min="12" max="16384" width="9.00390625" style="37" customWidth="1"/>
  </cols>
  <sheetData>
    <row r="1" spans="2:10" ht="19.5" customHeight="1">
      <c r="B1" s="66" t="s">
        <v>158</v>
      </c>
      <c r="C1" s="67"/>
      <c r="D1" s="67"/>
      <c r="E1" s="67"/>
      <c r="F1" s="67"/>
      <c r="G1" s="67"/>
      <c r="H1" s="67"/>
      <c r="I1" s="67"/>
      <c r="J1" s="67"/>
    </row>
    <row r="2" spans="2:10" ht="13.5">
      <c r="B2" s="67"/>
      <c r="C2" s="67"/>
      <c r="D2" s="67"/>
      <c r="E2" s="67"/>
      <c r="F2" s="67"/>
      <c r="G2" s="67"/>
      <c r="H2" s="67"/>
      <c r="I2" s="67"/>
      <c r="J2" s="67"/>
    </row>
    <row r="3" spans="2:10" ht="17.25" customHeight="1">
      <c r="B3" s="126" t="s">
        <v>13</v>
      </c>
      <c r="C3" s="127"/>
      <c r="D3" s="127"/>
      <c r="E3" s="67"/>
      <c r="F3" s="67"/>
      <c r="G3" s="124" t="s">
        <v>157</v>
      </c>
      <c r="H3" s="124"/>
      <c r="I3" s="124"/>
      <c r="J3" s="67"/>
    </row>
    <row r="4" spans="2:16" ht="17.25" customHeight="1">
      <c r="B4" s="52" t="s">
        <v>1</v>
      </c>
      <c r="C4" s="125" t="s">
        <v>13</v>
      </c>
      <c r="D4" s="125"/>
      <c r="E4" s="125"/>
      <c r="F4" s="125"/>
      <c r="G4" s="52" t="s">
        <v>2</v>
      </c>
      <c r="H4" s="52" t="s">
        <v>3</v>
      </c>
      <c r="I4" s="52" t="s">
        <v>4</v>
      </c>
      <c r="J4" s="52" t="s">
        <v>96</v>
      </c>
      <c r="L4" s="39" t="s">
        <v>126</v>
      </c>
      <c r="M4" s="39" t="s">
        <v>128</v>
      </c>
      <c r="N4" s="39" t="s">
        <v>137</v>
      </c>
      <c r="O4" s="82" t="s">
        <v>159</v>
      </c>
      <c r="P4" s="82" t="s">
        <v>182</v>
      </c>
    </row>
    <row r="5" spans="2:16" ht="17.25" customHeight="1">
      <c r="B5" s="94" t="s">
        <v>5</v>
      </c>
      <c r="C5" s="123" t="s">
        <v>17</v>
      </c>
      <c r="D5" s="123"/>
      <c r="E5" s="123"/>
      <c r="F5" s="123"/>
      <c r="G5" s="68">
        <v>3</v>
      </c>
      <c r="H5" s="68">
        <v>2</v>
      </c>
      <c r="I5" s="69">
        <f aca="true" t="shared" si="0" ref="I5:I10">H5/G5</f>
        <v>0.6666666666666666</v>
      </c>
      <c r="J5" s="70"/>
      <c r="L5" s="37" t="s">
        <v>129</v>
      </c>
      <c r="M5" s="37" t="s">
        <v>129</v>
      </c>
      <c r="N5" s="37" t="s">
        <v>129</v>
      </c>
      <c r="O5" s="37" t="s">
        <v>129</v>
      </c>
      <c r="P5" s="37" t="s">
        <v>129</v>
      </c>
    </row>
    <row r="6" spans="2:10" ht="17.25" customHeight="1">
      <c r="B6" s="95"/>
      <c r="C6" s="123" t="s">
        <v>19</v>
      </c>
      <c r="D6" s="123"/>
      <c r="E6" s="123"/>
      <c r="F6" s="123"/>
      <c r="G6" s="68">
        <v>3</v>
      </c>
      <c r="H6" s="68">
        <v>1</v>
      </c>
      <c r="I6" s="69">
        <f t="shared" si="0"/>
        <v>0.3333333333333333</v>
      </c>
      <c r="J6" s="70"/>
    </row>
    <row r="7" spans="2:10" ht="17.25" customHeight="1">
      <c r="B7" s="71" t="s">
        <v>26</v>
      </c>
      <c r="C7" s="123" t="s">
        <v>18</v>
      </c>
      <c r="D7" s="123"/>
      <c r="E7" s="123"/>
      <c r="F7" s="123"/>
      <c r="G7" s="70">
        <v>4</v>
      </c>
      <c r="H7" s="70">
        <v>0</v>
      </c>
      <c r="I7" s="69">
        <f t="shared" si="0"/>
        <v>0</v>
      </c>
      <c r="J7" s="70"/>
    </row>
    <row r="8" spans="2:10" ht="17.25" customHeight="1">
      <c r="B8" s="70" t="s">
        <v>16</v>
      </c>
      <c r="C8" s="123" t="s">
        <v>22</v>
      </c>
      <c r="D8" s="123"/>
      <c r="E8" s="123"/>
      <c r="F8" s="123"/>
      <c r="G8" s="70">
        <v>3</v>
      </c>
      <c r="H8" s="70">
        <v>1</v>
      </c>
      <c r="I8" s="69">
        <f>H8/G8</f>
        <v>0.3333333333333333</v>
      </c>
      <c r="J8" s="70"/>
    </row>
    <row r="9" spans="2:10" ht="17.25" customHeight="1">
      <c r="B9" s="70" t="s">
        <v>15</v>
      </c>
      <c r="C9" s="123" t="s">
        <v>21</v>
      </c>
      <c r="D9" s="123"/>
      <c r="E9" s="123"/>
      <c r="F9" s="123"/>
      <c r="G9" s="70">
        <v>38</v>
      </c>
      <c r="H9" s="70">
        <v>5</v>
      </c>
      <c r="I9" s="69">
        <f>H9/G9</f>
        <v>0.13157894736842105</v>
      </c>
      <c r="J9" s="70"/>
    </row>
    <row r="10" spans="2:10" ht="17.25" customHeight="1">
      <c r="B10" s="70" t="s">
        <v>14</v>
      </c>
      <c r="C10" s="123" t="s">
        <v>20</v>
      </c>
      <c r="D10" s="123"/>
      <c r="E10" s="123"/>
      <c r="F10" s="123"/>
      <c r="G10" s="70">
        <v>4</v>
      </c>
      <c r="H10" s="70">
        <v>3</v>
      </c>
      <c r="I10" s="69">
        <f t="shared" si="0"/>
        <v>0.75</v>
      </c>
      <c r="J10" s="70" t="s">
        <v>185</v>
      </c>
    </row>
    <row r="11" spans="2:10" ht="17.25" customHeight="1">
      <c r="B11" s="67"/>
      <c r="C11" s="67"/>
      <c r="D11" s="67"/>
      <c r="E11" s="67"/>
      <c r="F11" s="67"/>
      <c r="G11" s="67">
        <f>SUM(G5:G10)</f>
        <v>55</v>
      </c>
      <c r="H11" s="67">
        <f>SUM(H5:H10)</f>
        <v>12</v>
      </c>
      <c r="I11" s="72"/>
      <c r="J11" s="67"/>
    </row>
    <row r="12" spans="2:13" ht="17.25" customHeight="1">
      <c r="B12" s="73"/>
      <c r="C12" s="74" t="s">
        <v>2</v>
      </c>
      <c r="D12" s="74" t="s">
        <v>50</v>
      </c>
      <c r="E12" s="74" t="s">
        <v>51</v>
      </c>
      <c r="F12" s="52" t="s">
        <v>96</v>
      </c>
      <c r="G12" s="67"/>
      <c r="H12" s="67"/>
      <c r="I12" s="72"/>
      <c r="J12" s="67"/>
      <c r="L12" s="38"/>
      <c r="M12" s="38"/>
    </row>
    <row r="13" spans="2:13" ht="17.25" customHeight="1">
      <c r="B13" s="73"/>
      <c r="C13" s="70">
        <f>SUM(G5:G10)</f>
        <v>55</v>
      </c>
      <c r="D13" s="70">
        <f>SUM(H5:H10)</f>
        <v>12</v>
      </c>
      <c r="E13" s="75">
        <f>SUM(D13/C13)</f>
        <v>0.21818181818181817</v>
      </c>
      <c r="F13" s="74" t="s">
        <v>186</v>
      </c>
      <c r="G13" s="67"/>
      <c r="H13" s="67"/>
      <c r="I13" s="72"/>
      <c r="J13" s="67"/>
      <c r="L13" s="38"/>
      <c r="M13" s="38"/>
    </row>
    <row r="14" spans="2:10" ht="17.25" customHeight="1">
      <c r="B14" s="67"/>
      <c r="C14" s="67"/>
      <c r="D14" s="67"/>
      <c r="E14" s="67"/>
      <c r="F14" s="67"/>
      <c r="G14" s="67"/>
      <c r="H14" s="67"/>
      <c r="I14" s="72"/>
      <c r="J14" s="67"/>
    </row>
    <row r="15" spans="2:9" ht="17.25" customHeight="1">
      <c r="B15" s="128" t="s">
        <v>54</v>
      </c>
      <c r="C15" s="128"/>
      <c r="D15" s="128"/>
      <c r="I15" s="40"/>
    </row>
    <row r="16" spans="2:9" ht="17.25" customHeight="1">
      <c r="B16" s="128" t="s">
        <v>64</v>
      </c>
      <c r="C16" s="128"/>
      <c r="D16" s="128"/>
      <c r="E16" s="128"/>
      <c r="F16" s="128"/>
      <c r="I16" s="40"/>
    </row>
    <row r="17" spans="2:9" ht="17.25" customHeight="1">
      <c r="B17" s="128" t="s">
        <v>67</v>
      </c>
      <c r="C17" s="128"/>
      <c r="D17" s="128"/>
      <c r="E17" s="128"/>
      <c r="F17" s="128"/>
      <c r="I17" s="40"/>
    </row>
    <row r="18" ht="17.25" customHeight="1">
      <c r="B18" s="37" t="s">
        <v>95</v>
      </c>
    </row>
    <row r="19" ht="17.25" customHeight="1">
      <c r="B19" s="41" t="s">
        <v>183</v>
      </c>
    </row>
  </sheetData>
  <sheetProtection/>
  <mergeCells count="13">
    <mergeCell ref="B17:F17"/>
    <mergeCell ref="B16:F16"/>
    <mergeCell ref="B15:D15"/>
    <mergeCell ref="C10:F10"/>
    <mergeCell ref="C6:F6"/>
    <mergeCell ref="B5:B6"/>
    <mergeCell ref="C8:F8"/>
    <mergeCell ref="C9:F9"/>
    <mergeCell ref="G3:I3"/>
    <mergeCell ref="C4:F4"/>
    <mergeCell ref="C5:F5"/>
    <mergeCell ref="C7:F7"/>
    <mergeCell ref="B3:D3"/>
  </mergeCells>
  <printOptions/>
  <pageMargins left="0.7874015748031497" right="0.5511811023622047" top="0.7874015748031497" bottom="0.787401574803149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H9" sqref="H9"/>
    </sheetView>
  </sheetViews>
  <sheetFormatPr defaultColWidth="9.00390625" defaultRowHeight="13.5"/>
  <cols>
    <col min="1" max="1" width="4.375" style="28" customWidth="1"/>
    <col min="2" max="2" width="19.125" style="28" customWidth="1"/>
    <col min="3" max="6" width="10.00390625" style="28" customWidth="1"/>
    <col min="7" max="9" width="7.125" style="28" customWidth="1"/>
    <col min="10" max="10" width="9.00390625" style="28" customWidth="1"/>
    <col min="11" max="11" width="2.50390625" style="29" bestFit="1" customWidth="1"/>
    <col min="12" max="16384" width="9.00390625" style="28" customWidth="1"/>
  </cols>
  <sheetData>
    <row r="1" ht="19.5" customHeight="1">
      <c r="B1" s="27" t="s">
        <v>184</v>
      </c>
    </row>
    <row r="3" spans="2:9" ht="17.25" customHeight="1">
      <c r="B3" s="30" t="s">
        <v>91</v>
      </c>
      <c r="G3" s="115" t="s">
        <v>157</v>
      </c>
      <c r="H3" s="115"/>
      <c r="I3" s="115"/>
    </row>
    <row r="4" spans="2:17" ht="17.25" customHeight="1">
      <c r="B4" s="32" t="s">
        <v>1</v>
      </c>
      <c r="C4" s="116" t="s">
        <v>91</v>
      </c>
      <c r="D4" s="116"/>
      <c r="E4" s="116"/>
      <c r="F4" s="116"/>
      <c r="G4" s="32" t="s">
        <v>2</v>
      </c>
      <c r="H4" s="32" t="s">
        <v>3</v>
      </c>
      <c r="I4" s="32" t="s">
        <v>4</v>
      </c>
      <c r="J4" s="32" t="s">
        <v>96</v>
      </c>
      <c r="L4" s="28" t="s">
        <v>123</v>
      </c>
      <c r="N4" s="28" t="s">
        <v>126</v>
      </c>
      <c r="O4" s="28" t="s">
        <v>128</v>
      </c>
      <c r="P4" s="48" t="s">
        <v>137</v>
      </c>
      <c r="Q4" s="28" t="s">
        <v>160</v>
      </c>
    </row>
    <row r="5" spans="2:17" ht="17.25" customHeight="1">
      <c r="B5" s="59" t="s">
        <v>34</v>
      </c>
      <c r="C5" s="107" t="s">
        <v>35</v>
      </c>
      <c r="D5" s="107"/>
      <c r="E5" s="107"/>
      <c r="F5" s="107"/>
      <c r="G5" s="54">
        <v>15</v>
      </c>
      <c r="H5" s="54">
        <v>2</v>
      </c>
      <c r="I5" s="76">
        <f aca="true" t="shared" si="0" ref="I5:I14">H5/G5</f>
        <v>0.13333333333333333</v>
      </c>
      <c r="J5" s="56"/>
      <c r="L5" s="28" t="s">
        <v>124</v>
      </c>
      <c r="N5" s="28" t="s">
        <v>130</v>
      </c>
      <c r="O5" s="48" t="s">
        <v>142</v>
      </c>
      <c r="P5" s="48" t="s">
        <v>129</v>
      </c>
      <c r="Q5" s="84" t="s">
        <v>129</v>
      </c>
    </row>
    <row r="6" spans="2:12" ht="17.25" customHeight="1">
      <c r="B6" s="59" t="s">
        <v>107</v>
      </c>
      <c r="C6" s="107" t="s">
        <v>108</v>
      </c>
      <c r="D6" s="107"/>
      <c r="E6" s="107"/>
      <c r="F6" s="107"/>
      <c r="G6" s="54">
        <v>13</v>
      </c>
      <c r="H6" s="54">
        <v>4</v>
      </c>
      <c r="I6" s="76">
        <f t="shared" si="0"/>
        <v>0.3076923076923077</v>
      </c>
      <c r="J6" s="56"/>
      <c r="L6" s="50" t="s">
        <v>124</v>
      </c>
    </row>
    <row r="7" spans="2:12" ht="30.75" customHeight="1">
      <c r="B7" s="59" t="s">
        <v>36</v>
      </c>
      <c r="C7" s="130" t="s">
        <v>110</v>
      </c>
      <c r="D7" s="131"/>
      <c r="E7" s="131"/>
      <c r="F7" s="132"/>
      <c r="G7" s="54">
        <v>19</v>
      </c>
      <c r="H7" s="54">
        <v>6</v>
      </c>
      <c r="I7" s="76">
        <f t="shared" si="0"/>
        <v>0.3157894736842105</v>
      </c>
      <c r="J7" s="56" t="s">
        <v>187</v>
      </c>
      <c r="L7" s="28" t="s">
        <v>124</v>
      </c>
    </row>
    <row r="8" spans="2:12" ht="18.75" customHeight="1">
      <c r="B8" s="77" t="s">
        <v>26</v>
      </c>
      <c r="C8" s="107" t="s">
        <v>27</v>
      </c>
      <c r="D8" s="107"/>
      <c r="E8" s="107"/>
      <c r="F8" s="107"/>
      <c r="G8" s="54">
        <v>9</v>
      </c>
      <c r="H8" s="54">
        <v>2</v>
      </c>
      <c r="I8" s="76">
        <f t="shared" si="0"/>
        <v>0.2222222222222222</v>
      </c>
      <c r="J8" s="56"/>
      <c r="L8" s="28" t="s">
        <v>124</v>
      </c>
    </row>
    <row r="9" spans="2:12" s="44" customFormat="1" ht="18.75" customHeight="1">
      <c r="B9" s="77" t="s">
        <v>113</v>
      </c>
      <c r="C9" s="107" t="s">
        <v>136</v>
      </c>
      <c r="D9" s="107"/>
      <c r="E9" s="107"/>
      <c r="F9" s="107"/>
      <c r="G9" s="54">
        <v>63</v>
      </c>
      <c r="H9" s="54">
        <v>19</v>
      </c>
      <c r="I9" s="76">
        <f t="shared" si="0"/>
        <v>0.30158730158730157</v>
      </c>
      <c r="J9" s="56" t="s">
        <v>188</v>
      </c>
      <c r="K9" s="29"/>
      <c r="L9" s="50" t="s">
        <v>124</v>
      </c>
    </row>
    <row r="10" spans="2:12" ht="18.75" customHeight="1">
      <c r="B10" s="77" t="s">
        <v>28</v>
      </c>
      <c r="C10" s="107" t="s">
        <v>32</v>
      </c>
      <c r="D10" s="107"/>
      <c r="E10" s="107"/>
      <c r="F10" s="107"/>
      <c r="G10" s="54">
        <v>5</v>
      </c>
      <c r="H10" s="54">
        <v>1</v>
      </c>
      <c r="I10" s="76">
        <f t="shared" si="0"/>
        <v>0.2</v>
      </c>
      <c r="J10" s="56"/>
      <c r="L10" s="28" t="s">
        <v>124</v>
      </c>
    </row>
    <row r="11" spans="1:12" ht="17.25" customHeight="1">
      <c r="A11" s="28" t="s">
        <v>40</v>
      </c>
      <c r="B11" s="117" t="s">
        <v>98</v>
      </c>
      <c r="C11" s="129" t="s">
        <v>52</v>
      </c>
      <c r="D11" s="129"/>
      <c r="E11" s="129"/>
      <c r="F11" s="129"/>
      <c r="G11" s="54">
        <v>8</v>
      </c>
      <c r="H11" s="54">
        <v>0</v>
      </c>
      <c r="I11" s="76">
        <f t="shared" si="0"/>
        <v>0</v>
      </c>
      <c r="J11" s="56"/>
      <c r="L11" s="84" t="s">
        <v>124</v>
      </c>
    </row>
    <row r="12" spans="1:12" ht="17.25" customHeight="1">
      <c r="A12" s="28" t="s">
        <v>40</v>
      </c>
      <c r="B12" s="118"/>
      <c r="C12" s="129" t="s">
        <v>53</v>
      </c>
      <c r="D12" s="129"/>
      <c r="E12" s="129"/>
      <c r="F12" s="129"/>
      <c r="G12" s="54">
        <v>6</v>
      </c>
      <c r="H12" s="54">
        <v>0</v>
      </c>
      <c r="I12" s="76">
        <f t="shared" si="0"/>
        <v>0</v>
      </c>
      <c r="J12" s="56"/>
      <c r="L12" s="84" t="s">
        <v>124</v>
      </c>
    </row>
    <row r="13" spans="1:12" ht="17.25" customHeight="1">
      <c r="A13" s="28" t="s">
        <v>40</v>
      </c>
      <c r="B13" s="118"/>
      <c r="C13" s="129" t="s">
        <v>41</v>
      </c>
      <c r="D13" s="129"/>
      <c r="E13" s="129"/>
      <c r="F13" s="129"/>
      <c r="G13" s="54">
        <v>11</v>
      </c>
      <c r="H13" s="54">
        <v>0</v>
      </c>
      <c r="I13" s="76">
        <f t="shared" si="0"/>
        <v>0</v>
      </c>
      <c r="J13" s="56"/>
      <c r="L13" s="84" t="s">
        <v>124</v>
      </c>
    </row>
    <row r="14" spans="1:12" ht="17.25" customHeight="1">
      <c r="A14" s="28" t="s">
        <v>40</v>
      </c>
      <c r="B14" s="119"/>
      <c r="C14" s="129" t="s">
        <v>42</v>
      </c>
      <c r="D14" s="129"/>
      <c r="E14" s="129"/>
      <c r="F14" s="129"/>
      <c r="G14" s="54">
        <v>15</v>
      </c>
      <c r="H14" s="54">
        <v>0</v>
      </c>
      <c r="I14" s="76">
        <f t="shared" si="0"/>
        <v>0</v>
      </c>
      <c r="J14" s="56"/>
      <c r="L14" s="84" t="s">
        <v>124</v>
      </c>
    </row>
    <row r="15" spans="2:10" ht="17.25" customHeight="1">
      <c r="B15" s="53"/>
      <c r="C15" s="53"/>
      <c r="D15" s="53"/>
      <c r="E15" s="53"/>
      <c r="F15" s="53"/>
      <c r="G15" s="53">
        <f>SUM(G5:G10)</f>
        <v>124</v>
      </c>
      <c r="H15" s="53">
        <f>SUM(H5:H10)</f>
        <v>34</v>
      </c>
      <c r="I15" s="53"/>
      <c r="J15" s="53"/>
    </row>
    <row r="16" spans="2:10" ht="17.25" customHeight="1">
      <c r="B16" s="54"/>
      <c r="C16" s="56" t="s">
        <v>2</v>
      </c>
      <c r="D16" s="56" t="s">
        <v>50</v>
      </c>
      <c r="E16" s="56" t="s">
        <v>51</v>
      </c>
      <c r="F16" s="51" t="s">
        <v>96</v>
      </c>
      <c r="G16" s="53"/>
      <c r="H16" s="53"/>
      <c r="I16" s="53"/>
      <c r="J16" s="53"/>
    </row>
    <row r="17" spans="2:10" ht="17.25" customHeight="1">
      <c r="B17" s="54" t="s">
        <v>48</v>
      </c>
      <c r="C17" s="54">
        <f>SUM(G5:G10)</f>
        <v>124</v>
      </c>
      <c r="D17" s="54">
        <f>SUM(H5:H10)</f>
        <v>34</v>
      </c>
      <c r="E17" s="55">
        <f>D17/C17</f>
        <v>0.27419354838709675</v>
      </c>
      <c r="F17" s="56" t="s">
        <v>145</v>
      </c>
      <c r="G17" s="53"/>
      <c r="H17" s="53"/>
      <c r="I17" s="53"/>
      <c r="J17" s="53"/>
    </row>
    <row r="18" spans="2:10" ht="17.25" customHeight="1">
      <c r="B18" s="54" t="s">
        <v>49</v>
      </c>
      <c r="C18" s="54">
        <f>SUM(G5:G14)</f>
        <v>164</v>
      </c>
      <c r="D18" s="54">
        <f>SUM(H5:H14)</f>
        <v>34</v>
      </c>
      <c r="E18" s="55">
        <f>D18/C18</f>
        <v>0.2073170731707317</v>
      </c>
      <c r="F18" s="56" t="s">
        <v>146</v>
      </c>
      <c r="G18" s="53"/>
      <c r="H18" s="53"/>
      <c r="I18" s="53"/>
      <c r="J18" s="53"/>
    </row>
    <row r="19" ht="17.25" customHeight="1"/>
    <row r="20" spans="2:4" ht="17.25" customHeight="1">
      <c r="B20" s="115" t="s">
        <v>55</v>
      </c>
      <c r="C20" s="115"/>
      <c r="D20" s="115"/>
    </row>
    <row r="21" spans="2:6" ht="17.25" customHeight="1">
      <c r="B21" s="115" t="s">
        <v>57</v>
      </c>
      <c r="C21" s="115"/>
      <c r="D21" s="115"/>
      <c r="E21" s="115"/>
      <c r="F21" s="115"/>
    </row>
    <row r="22" spans="2:6" ht="17.25" customHeight="1">
      <c r="B22" s="115" t="s">
        <v>68</v>
      </c>
      <c r="C22" s="115"/>
      <c r="D22" s="115"/>
      <c r="E22" s="115"/>
      <c r="F22" s="115"/>
    </row>
    <row r="23" ht="17.25" customHeight="1">
      <c r="B23" s="28" t="s">
        <v>125</v>
      </c>
    </row>
    <row r="24" ht="15" customHeight="1">
      <c r="B24" s="49" t="s">
        <v>189</v>
      </c>
    </row>
  </sheetData>
  <sheetProtection/>
  <mergeCells count="16">
    <mergeCell ref="G3:I3"/>
    <mergeCell ref="C4:F4"/>
    <mergeCell ref="C13:F13"/>
    <mergeCell ref="C12:F12"/>
    <mergeCell ref="C10:F10"/>
    <mergeCell ref="C5:F5"/>
    <mergeCell ref="C6:F6"/>
    <mergeCell ref="C7:F7"/>
    <mergeCell ref="C8:F8"/>
    <mergeCell ref="C9:F9"/>
    <mergeCell ref="B22:F22"/>
    <mergeCell ref="B20:D20"/>
    <mergeCell ref="B21:F21"/>
    <mergeCell ref="C14:F14"/>
    <mergeCell ref="C11:F11"/>
    <mergeCell ref="B11:B14"/>
  </mergeCells>
  <printOptions/>
  <pageMargins left="0.5905511811023623" right="0.3937007874015748" top="0.72" bottom="0.7086614173228347" header="0.43" footer="0.5118110236220472"/>
  <pageSetup horizontalDpi="1200" verticalDpi="12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7"/>
  <sheetViews>
    <sheetView tabSelected="1" zoomScalePageLayoutView="0" workbookViewId="0" topLeftCell="B1">
      <selection activeCell="I15" sqref="I15"/>
    </sheetView>
  </sheetViews>
  <sheetFormatPr defaultColWidth="9.00390625" defaultRowHeight="13.5"/>
  <cols>
    <col min="2" max="6" width="10.625" style="0" customWidth="1"/>
  </cols>
  <sheetData>
    <row r="2" spans="2:6" ht="21.75" customHeight="1">
      <c r="B2" s="135" t="s">
        <v>100</v>
      </c>
      <c r="C2" s="136"/>
      <c r="D2" s="136"/>
      <c r="E2" s="136"/>
      <c r="F2" s="136"/>
    </row>
    <row r="3" spans="2:8" ht="19.5" customHeight="1">
      <c r="B3" s="16"/>
      <c r="C3" s="16" t="s">
        <v>84</v>
      </c>
      <c r="D3" s="16" t="s">
        <v>85</v>
      </c>
      <c r="E3" s="16" t="s">
        <v>101</v>
      </c>
      <c r="F3" s="16" t="s">
        <v>86</v>
      </c>
      <c r="G3" s="20"/>
      <c r="H3" s="20"/>
    </row>
    <row r="4" spans="2:8" ht="19.5" customHeight="1">
      <c r="B4" s="16" t="s">
        <v>90</v>
      </c>
      <c r="C4" s="25">
        <f>'202条の3'!C58</f>
        <v>757</v>
      </c>
      <c r="D4" s="17">
        <f>'180条の5'!C13</f>
        <v>55</v>
      </c>
      <c r="E4" s="25">
        <f>'要綱等'!C17</f>
        <v>124</v>
      </c>
      <c r="F4" s="17">
        <f>SUM(C4:E4)</f>
        <v>936</v>
      </c>
      <c r="G4" s="20"/>
      <c r="H4" s="20"/>
    </row>
    <row r="5" spans="2:8" ht="19.5" customHeight="1">
      <c r="B5" s="16" t="s">
        <v>88</v>
      </c>
      <c r="C5" s="25">
        <f>'202条の3'!D58</f>
        <v>167</v>
      </c>
      <c r="D5" s="17">
        <f>'180条の5'!D13</f>
        <v>12</v>
      </c>
      <c r="E5" s="25">
        <f>'要綱等'!D17</f>
        <v>34</v>
      </c>
      <c r="F5" s="17">
        <f>SUM(C5:E5)</f>
        <v>213</v>
      </c>
      <c r="G5" s="20"/>
      <c r="H5" s="20"/>
    </row>
    <row r="6" spans="2:8" ht="19.5" customHeight="1">
      <c r="B6" s="16" t="s">
        <v>89</v>
      </c>
      <c r="C6" s="26">
        <f>C5/C4</f>
        <v>0.22060766182298547</v>
      </c>
      <c r="D6" s="18">
        <f>D5/D4</f>
        <v>0.21818181818181817</v>
      </c>
      <c r="E6" s="26">
        <f>E5/E4</f>
        <v>0.27419354838709675</v>
      </c>
      <c r="F6" s="19">
        <f>F5/F4</f>
        <v>0.22756410256410256</v>
      </c>
      <c r="G6" s="20"/>
      <c r="H6" s="20"/>
    </row>
    <row r="7" spans="2:8" ht="19.5" customHeight="1">
      <c r="B7" s="21"/>
      <c r="C7" s="22"/>
      <c r="D7" s="20" t="s">
        <v>87</v>
      </c>
      <c r="E7" s="22"/>
      <c r="F7" s="23"/>
      <c r="G7" s="20"/>
      <c r="H7" s="20"/>
    </row>
    <row r="8" spans="2:8" ht="17.25" customHeight="1">
      <c r="B8" s="20"/>
      <c r="C8" s="20"/>
      <c r="D8" s="20"/>
      <c r="E8" s="20"/>
      <c r="F8" s="20"/>
      <c r="G8" s="20"/>
      <c r="H8" s="20"/>
    </row>
    <row r="9" spans="2:10" ht="30" customHeight="1">
      <c r="B9" s="145" t="s">
        <v>197</v>
      </c>
      <c r="C9" s="146"/>
      <c r="D9" s="146"/>
      <c r="E9" s="147"/>
      <c r="F9" s="24">
        <f>F6</f>
        <v>0.22756410256410256</v>
      </c>
      <c r="G9" s="148" t="s">
        <v>198</v>
      </c>
      <c r="H9" s="149"/>
      <c r="I9" s="15"/>
      <c r="J9" s="3"/>
    </row>
    <row r="10" spans="2:10" ht="13.5">
      <c r="B10" s="2"/>
      <c r="C10" s="2"/>
      <c r="D10" s="2"/>
      <c r="E10" s="5"/>
      <c r="F10" s="3"/>
      <c r="G10" s="2"/>
      <c r="H10" s="2"/>
      <c r="I10" s="5"/>
      <c r="J10" s="3"/>
    </row>
    <row r="11" spans="2:9" ht="16.5" customHeight="1">
      <c r="B11" s="143" t="s">
        <v>102</v>
      </c>
      <c r="C11" s="144"/>
      <c r="D11" s="144"/>
      <c r="E11" s="144"/>
      <c r="F11" s="144"/>
      <c r="G11" s="144"/>
      <c r="H11" s="144"/>
      <c r="I11" s="5"/>
    </row>
    <row r="12" spans="2:8" ht="16.5" customHeight="1">
      <c r="B12" s="144"/>
      <c r="C12" s="144"/>
      <c r="D12" s="144"/>
      <c r="E12" s="144"/>
      <c r="F12" s="144"/>
      <c r="G12" s="144"/>
      <c r="H12" s="144"/>
    </row>
    <row r="13" spans="2:8" ht="13.5">
      <c r="B13" s="4"/>
      <c r="C13" s="4"/>
      <c r="D13" s="4"/>
      <c r="E13" s="4"/>
      <c r="F13" s="4"/>
      <c r="G13" s="4"/>
      <c r="H13" s="4"/>
    </row>
    <row r="14" ht="13.5">
      <c r="B14" s="6" t="s">
        <v>99</v>
      </c>
    </row>
    <row r="15" spans="2:6" ht="18.75" customHeight="1">
      <c r="B15" s="1"/>
      <c r="C15" s="152" t="s">
        <v>58</v>
      </c>
      <c r="D15" s="153"/>
      <c r="E15" s="7"/>
      <c r="F15" s="7"/>
    </row>
    <row r="16" spans="2:6" ht="19.5" customHeight="1">
      <c r="B16" s="12" t="s">
        <v>59</v>
      </c>
      <c r="C16" s="139">
        <v>0.228</v>
      </c>
      <c r="D16" s="140"/>
      <c r="E16" s="8"/>
      <c r="F16" s="9"/>
    </row>
    <row r="17" spans="2:6" ht="19.5" customHeight="1" thickBot="1">
      <c r="B17" s="13" t="s">
        <v>60</v>
      </c>
      <c r="C17" s="141">
        <v>0.198</v>
      </c>
      <c r="D17" s="142"/>
      <c r="E17" s="8"/>
      <c r="F17" s="9"/>
    </row>
    <row r="18" spans="2:6" ht="19.5" customHeight="1">
      <c r="B18" s="14" t="s">
        <v>61</v>
      </c>
      <c r="C18" s="154">
        <v>0.224</v>
      </c>
      <c r="D18" s="138"/>
      <c r="E18" s="10" t="s">
        <v>78</v>
      </c>
      <c r="F18" s="9"/>
    </row>
    <row r="19" spans="2:6" ht="19.5" customHeight="1">
      <c r="B19" s="12" t="s">
        <v>62</v>
      </c>
      <c r="C19" s="139">
        <v>0.228</v>
      </c>
      <c r="D19" s="140"/>
      <c r="E19" s="10"/>
      <c r="F19" s="9"/>
    </row>
    <row r="20" spans="2:5" ht="19.5" customHeight="1">
      <c r="B20" s="12" t="s">
        <v>63</v>
      </c>
      <c r="C20" s="139">
        <v>0.222</v>
      </c>
      <c r="D20" s="140"/>
      <c r="E20" s="11"/>
    </row>
    <row r="21" spans="2:5" ht="19.5" customHeight="1">
      <c r="B21" s="12" t="s">
        <v>69</v>
      </c>
      <c r="C21" s="139">
        <v>0.218</v>
      </c>
      <c r="D21" s="140"/>
      <c r="E21" s="11"/>
    </row>
    <row r="22" spans="2:5" ht="19.5" customHeight="1" thickBot="1">
      <c r="B22" s="13" t="s">
        <v>70</v>
      </c>
      <c r="C22" s="141">
        <v>0.228</v>
      </c>
      <c r="D22" s="142"/>
      <c r="E22" s="11"/>
    </row>
    <row r="23" spans="2:5" ht="20.25" customHeight="1">
      <c r="B23" s="14" t="s">
        <v>77</v>
      </c>
      <c r="C23" s="137">
        <v>0.238</v>
      </c>
      <c r="D23" s="138"/>
      <c r="E23" s="11" t="s">
        <v>79</v>
      </c>
    </row>
    <row r="24" spans="2:5" ht="20.25" customHeight="1">
      <c r="B24" s="14" t="s">
        <v>93</v>
      </c>
      <c r="C24" s="137">
        <v>0.253</v>
      </c>
      <c r="D24" s="138"/>
      <c r="E24" s="11"/>
    </row>
    <row r="25" spans="2:4" ht="18.75" customHeight="1">
      <c r="B25" s="14" t="s">
        <v>131</v>
      </c>
      <c r="C25" s="137">
        <v>0.234</v>
      </c>
      <c r="D25" s="138"/>
    </row>
    <row r="26" spans="2:4" ht="16.5" customHeight="1">
      <c r="B26" s="14" t="s">
        <v>144</v>
      </c>
      <c r="C26" s="150">
        <v>0.218</v>
      </c>
      <c r="D26" s="151"/>
    </row>
    <row r="27" spans="2:4" ht="16.5" customHeight="1" thickBot="1">
      <c r="B27" s="13" t="s">
        <v>161</v>
      </c>
      <c r="C27" s="133">
        <f>F9</f>
        <v>0.22756410256410256</v>
      </c>
      <c r="D27" s="134"/>
    </row>
  </sheetData>
  <sheetProtection/>
  <mergeCells count="17">
    <mergeCell ref="C26:D26"/>
    <mergeCell ref="C16:D16"/>
    <mergeCell ref="C25:D25"/>
    <mergeCell ref="C15:D15"/>
    <mergeCell ref="C21:D21"/>
    <mergeCell ref="C17:D17"/>
    <mergeCell ref="C18:D18"/>
    <mergeCell ref="C27:D27"/>
    <mergeCell ref="B2:F2"/>
    <mergeCell ref="C24:D24"/>
    <mergeCell ref="C19:D19"/>
    <mergeCell ref="C20:D20"/>
    <mergeCell ref="C23:D23"/>
    <mergeCell ref="C22:D22"/>
    <mergeCell ref="B11:H12"/>
    <mergeCell ref="B9:E9"/>
    <mergeCell ref="G9:H9"/>
  </mergeCells>
  <printOptions/>
  <pageMargins left="0.787" right="0.787" top="0.984" bottom="0.984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tmn108</cp:lastModifiedBy>
  <cp:lastPrinted>2019-03-27T08:18:22Z</cp:lastPrinted>
  <dcterms:created xsi:type="dcterms:W3CDTF">1997-01-08T22:48:59Z</dcterms:created>
  <dcterms:modified xsi:type="dcterms:W3CDTF">2019-03-27T09:26:36Z</dcterms:modified>
  <cp:category/>
  <cp:version/>
  <cp:contentType/>
  <cp:contentStatus/>
</cp:coreProperties>
</file>